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updateLinks="never"/>
  <mc:AlternateContent xmlns:mc="http://schemas.openxmlformats.org/markup-compatibility/2006">
    <mc:Choice Requires="x15">
      <x15ac:absPath xmlns:x15ac="http://schemas.microsoft.com/office/spreadsheetml/2010/11/ac" url="C:\Users\j_matsubara\Desktop\"/>
    </mc:Choice>
  </mc:AlternateContent>
  <xr:revisionPtr revIDLastSave="0" documentId="13_ncr:1_{4A28E480-D2D2-462F-BD06-B4654441F65E}" xr6:coauthVersionLast="47" xr6:coauthVersionMax="47" xr10:uidLastSave="{00000000-0000-0000-0000-000000000000}"/>
  <bookViews>
    <workbookView xWindow="-15570" yWindow="-16320" windowWidth="29040" windowHeight="15840" tabRatio="860" activeTab="2" xr2:uid="{00000000-000D-0000-FFFF-FFFF00000000}"/>
  </bookViews>
  <sheets>
    <sheet name="演習の趣旨と利用方法" sheetId="11" r:id="rId1"/>
    <sheet name="A_EXCEL予算実務→" sheetId="15" r:id="rId2"/>
    <sheet name="A①_システム開発本部_入力" sheetId="6" r:id="rId3"/>
  </sheets>
  <definedNames>
    <definedName name="_xlnm.Print_Area" localSheetId="2">A①_システム開発本部_入力!$B$1:$T$90</definedName>
    <definedName name="_xlnm.Print_Area" localSheetId="0">演習の趣旨と利用方法!$B$1:$N$11</definedName>
    <definedName name="_xlnm.Print_Titles" localSheetId="2">A①_システム開発本部_入力!$1:$3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R66" i="6" l="1"/>
  <c r="S62" i="6"/>
  <c r="S60" i="6"/>
  <c r="R50" i="6"/>
  <c r="Q50" i="6"/>
  <c r="P50" i="6"/>
  <c r="O50" i="6"/>
  <c r="N50" i="6"/>
  <c r="M50" i="6"/>
  <c r="R48" i="6"/>
  <c r="Q48" i="6"/>
  <c r="P48" i="6"/>
  <c r="O48" i="6"/>
  <c r="N48" i="6"/>
  <c r="M48" i="6"/>
  <c r="R82" i="6"/>
  <c r="R54" i="6" s="1"/>
  <c r="Q82" i="6"/>
  <c r="Q54" i="6" s="1"/>
  <c r="Q58" i="6" s="1"/>
  <c r="Q66" i="6" s="1"/>
  <c r="P82" i="6"/>
  <c r="P54" i="6" s="1"/>
  <c r="P58" i="6" s="1"/>
  <c r="O82" i="6"/>
  <c r="O54" i="6" s="1"/>
  <c r="O58" i="6" s="1"/>
  <c r="O66" i="6" s="1"/>
  <c r="N82" i="6"/>
  <c r="N54" i="6" s="1"/>
  <c r="N58" i="6" s="1"/>
  <c r="M82" i="6"/>
  <c r="M54" i="6" s="1"/>
  <c r="M58" i="6" s="1"/>
  <c r="M66" i="6" s="1"/>
  <c r="R80" i="6"/>
  <c r="R52" i="6" s="1"/>
  <c r="R56" i="6" s="1"/>
  <c r="R64" i="6" s="1"/>
  <c r="Q80" i="6"/>
  <c r="Q52" i="6" s="1"/>
  <c r="Q56" i="6" s="1"/>
  <c r="Q64" i="6" s="1"/>
  <c r="P80" i="6"/>
  <c r="P52" i="6" s="1"/>
  <c r="P56" i="6" s="1"/>
  <c r="O80" i="6"/>
  <c r="O52" i="6" s="1"/>
  <c r="O56" i="6" s="1"/>
  <c r="O64" i="6" s="1"/>
  <c r="N80" i="6"/>
  <c r="N52" i="6" s="1"/>
  <c r="N56" i="6" s="1"/>
  <c r="M80" i="6"/>
  <c r="M52" i="6" s="1"/>
  <c r="M56" i="6" s="1"/>
  <c r="S78" i="6"/>
  <c r="S76" i="6"/>
  <c r="S74" i="6"/>
  <c r="S72" i="6"/>
  <c r="P64" i="6" l="1"/>
  <c r="P84" i="6"/>
  <c r="P88" i="6" s="1"/>
  <c r="N66" i="6"/>
  <c r="N86" i="6"/>
  <c r="N90" i="6" s="1"/>
  <c r="N64" i="6"/>
  <c r="N84" i="6"/>
  <c r="N88" i="6" s="1"/>
  <c r="P66" i="6"/>
  <c r="S66" i="6" s="1"/>
  <c r="P86" i="6"/>
  <c r="P90" i="6" s="1"/>
  <c r="R86" i="6"/>
  <c r="R90" i="6" s="1"/>
  <c r="Q84" i="6"/>
  <c r="Q88" i="6" s="1"/>
  <c r="R84" i="6"/>
  <c r="R88" i="6" s="1"/>
  <c r="M86" i="6"/>
  <c r="M90" i="6" s="1"/>
  <c r="O86" i="6"/>
  <c r="O90" i="6" s="1"/>
  <c r="O84" i="6"/>
  <c r="O88" i="6" s="1"/>
  <c r="Q86" i="6"/>
  <c r="Q90" i="6" s="1"/>
  <c r="M84" i="6"/>
  <c r="M64" i="6"/>
  <c r="S64" i="6" s="1"/>
  <c r="T62" i="6"/>
  <c r="S58" i="6"/>
  <c r="S56" i="6"/>
  <c r="T78" i="6"/>
  <c r="T74" i="6"/>
  <c r="M36" i="6"/>
  <c r="N24" i="6" s="1"/>
  <c r="N36" i="6" s="1"/>
  <c r="O24" i="6" s="1"/>
  <c r="O36" i="6" s="1"/>
  <c r="P24" i="6" s="1"/>
  <c r="P36" i="6" s="1"/>
  <c r="Q24" i="6" s="1"/>
  <c r="Q36" i="6" s="1"/>
  <c r="R24" i="6" s="1"/>
  <c r="R36" i="6" s="1"/>
  <c r="M26" i="6" s="1"/>
  <c r="M38" i="6" s="1"/>
  <c r="N26" i="6" s="1"/>
  <c r="N38" i="6" s="1"/>
  <c r="O26" i="6" s="1"/>
  <c r="O38" i="6" s="1"/>
  <c r="P26" i="6" s="1"/>
  <c r="P38" i="6" s="1"/>
  <c r="Q26" i="6" s="1"/>
  <c r="Q38" i="6" s="1"/>
  <c r="R26" i="6" s="1"/>
  <c r="R38" i="6" s="1"/>
  <c r="M88" i="6" l="1"/>
  <c r="T66" i="6"/>
  <c r="T58" i="6"/>
  <c r="S82" i="6" l="1"/>
  <c r="S80" i="6"/>
  <c r="S86" i="6" l="1"/>
  <c r="S90" i="6" s="1"/>
  <c r="S84" i="6"/>
  <c r="S88" i="6" s="1"/>
  <c r="T82" i="6"/>
  <c r="T86" i="6" l="1"/>
  <c r="T90" i="6" s="1"/>
  <c r="S68" i="6"/>
  <c r="S70" i="6" l="1"/>
  <c r="T70" i="6" s="1"/>
  <c r="S30" i="6" l="1"/>
  <c r="S28" i="6"/>
  <c r="T30" i="6" l="1"/>
  <c r="S32" i="6" l="1"/>
  <c r="S34" i="6"/>
  <c r="T34" i="6" l="1"/>
</calcChain>
</file>

<file path=xl/sharedStrings.xml><?xml version="1.0" encoding="utf-8"?>
<sst xmlns="http://schemas.openxmlformats.org/spreadsheetml/2006/main" count="378" uniqueCount="106">
  <si>
    <t>本稿の目的</t>
    <rPh sb="0" eb="2">
      <t>ホンコウ</t>
    </rPh>
    <rPh sb="3" eb="5">
      <t>モクテキ</t>
    </rPh>
    <phoneticPr fontId="1"/>
  </si>
  <si>
    <t>NO</t>
    <phoneticPr fontId="1"/>
  </si>
  <si>
    <t>項目名</t>
    <rPh sb="0" eb="2">
      <t>コウモク</t>
    </rPh>
    <rPh sb="2" eb="3">
      <t>メイ</t>
    </rPh>
    <phoneticPr fontId="1"/>
  </si>
  <si>
    <t>単位</t>
    <rPh sb="0" eb="2">
      <t>タンイ</t>
    </rPh>
    <phoneticPr fontId="1"/>
  </si>
  <si>
    <t>数量</t>
    <rPh sb="0" eb="2">
      <t>スウリョウ</t>
    </rPh>
    <phoneticPr fontId="1"/>
  </si>
  <si>
    <t>４月</t>
    <rPh sb="1" eb="2">
      <t>ツキ</t>
    </rPh>
    <phoneticPr fontId="1"/>
  </si>
  <si>
    <t>５月</t>
    <rPh sb="1" eb="2">
      <t>ツキ</t>
    </rPh>
    <phoneticPr fontId="1"/>
  </si>
  <si>
    <t>６月</t>
  </si>
  <si>
    <t>７月</t>
  </si>
  <si>
    <t>８月</t>
  </si>
  <si>
    <t>９月</t>
    <rPh sb="1" eb="2">
      <t>ツキ</t>
    </rPh>
    <phoneticPr fontId="1"/>
  </si>
  <si>
    <t>上期累計</t>
    <rPh sb="0" eb="2">
      <t>カミキ</t>
    </rPh>
    <rPh sb="2" eb="4">
      <t>ルイケイ</t>
    </rPh>
    <phoneticPr fontId="1"/>
  </si>
  <si>
    <t>入力/計算式</t>
    <rPh sb="0" eb="1">
      <t>ニュウ</t>
    </rPh>
    <rPh sb="1" eb="2">
      <t>チカラ</t>
    </rPh>
    <rPh sb="3" eb="6">
      <t>ケイサンシキ</t>
    </rPh>
    <phoneticPr fontId="1"/>
  </si>
  <si>
    <t>10月</t>
    <rPh sb="2" eb="3">
      <t>ツキ</t>
    </rPh>
    <phoneticPr fontId="1"/>
  </si>
  <si>
    <t>11月</t>
    <rPh sb="2" eb="3">
      <t>ツキ</t>
    </rPh>
    <phoneticPr fontId="1"/>
  </si>
  <si>
    <t>12月</t>
  </si>
  <si>
    <t>1月</t>
  </si>
  <si>
    <t>2月</t>
  </si>
  <si>
    <t>3月</t>
  </si>
  <si>
    <t>下期累計</t>
    <rPh sb="0" eb="2">
      <t>シモキ</t>
    </rPh>
    <rPh sb="2" eb="4">
      <t>ルイケイ</t>
    </rPh>
    <phoneticPr fontId="1"/>
  </si>
  <si>
    <t>通期累計</t>
    <rPh sb="0" eb="2">
      <t>ツウキ</t>
    </rPh>
    <rPh sb="2" eb="4">
      <t>ルイケイ</t>
    </rPh>
    <phoneticPr fontId="1"/>
  </si>
  <si>
    <t>千</t>
    <rPh sb="0" eb="1">
      <t>セン</t>
    </rPh>
    <phoneticPr fontId="1"/>
  </si>
  <si>
    <t>円</t>
    <rPh sb="0" eb="1">
      <t>エン</t>
    </rPh>
    <phoneticPr fontId="1"/>
  </si>
  <si>
    <t>①</t>
    <phoneticPr fontId="1"/>
  </si>
  <si>
    <t>解説</t>
    <rPh sb="0" eb="2">
      <t>カイセツ</t>
    </rPh>
    <phoneticPr fontId="1"/>
  </si>
  <si>
    <t>入力</t>
    <rPh sb="0" eb="1">
      <t>ニュウ</t>
    </rPh>
    <rPh sb="1" eb="2">
      <t>チカラ</t>
    </rPh>
    <phoneticPr fontId="1"/>
  </si>
  <si>
    <t>予算会計メルマガ　金曜テーマ</t>
    <rPh sb="0" eb="4">
      <t>ヨサンカイケイ</t>
    </rPh>
    <rPh sb="9" eb="11">
      <t>キンヨウ</t>
    </rPh>
    <phoneticPr fontId="1"/>
  </si>
  <si>
    <t>　予算会計学　解説＆演習編</t>
    <rPh sb="1" eb="6">
      <t>ヨサンカイケイガク</t>
    </rPh>
    <rPh sb="7" eb="9">
      <t>カイセツ</t>
    </rPh>
    <rPh sb="10" eb="13">
      <t>エンシュウヘン</t>
    </rPh>
    <phoneticPr fontId="1"/>
  </si>
  <si>
    <t>演習の趣旨と利用方法</t>
    <rPh sb="0" eb="2">
      <t>エンシュウ</t>
    </rPh>
    <rPh sb="3" eb="5">
      <t>シュシ</t>
    </rPh>
    <rPh sb="6" eb="10">
      <t>リヨウホウホウ</t>
    </rPh>
    <phoneticPr fontId="1"/>
  </si>
  <si>
    <t>利用方法</t>
    <rPh sb="0" eb="4">
      <t>リヨウホウホウ</t>
    </rPh>
    <phoneticPr fontId="1"/>
  </si>
  <si>
    <r>
      <t>予算会計メルマガ　金曜テーマ　</t>
    </r>
    <r>
      <rPr>
        <b/>
        <sz val="22"/>
        <color theme="0"/>
        <rFont val="メイリオ"/>
        <family val="3"/>
        <charset val="128"/>
      </rPr>
      <t>予算会計学　解説＆演習編</t>
    </r>
    <rPh sb="0" eb="4">
      <t>ヨサンカイケイ</t>
    </rPh>
    <rPh sb="9" eb="11">
      <t>キンヨウ</t>
    </rPh>
    <phoneticPr fontId="1"/>
  </si>
  <si>
    <r>
      <t>この度、予算会計メルマガの新しいコンテンツとして、「予算会計学　解説＆演習編」をメルマガ会員の皆様にご提供させていただくことになりました。ご活用いただければ幸いに存じます。
ご利用にあたりまして、本演習の趣旨や利用方法について簡単にご案内させていただきます。
　　　　　　　　　　　　　　　　　　　　　　　　　　　　　</t>
    </r>
    <r>
      <rPr>
        <sz val="16"/>
        <color theme="1"/>
        <rFont val="UD デジタル 教科書体 NK-B"/>
        <family val="1"/>
        <charset val="128"/>
      </rPr>
      <t>予算会計</t>
    </r>
    <r>
      <rPr>
        <sz val="16"/>
        <color theme="1"/>
        <rFont val="UD デジタル 教科書体 N-B"/>
        <family val="1"/>
        <charset val="128"/>
      </rPr>
      <t>メルマガ主催　児玉厚</t>
    </r>
    <rPh sb="2" eb="3">
      <t>タビ</t>
    </rPh>
    <rPh sb="4" eb="8">
      <t>ヨサンカイケイ</t>
    </rPh>
    <rPh sb="13" eb="14">
      <t>アタラ</t>
    </rPh>
    <rPh sb="44" eb="46">
      <t>カイイン</t>
    </rPh>
    <rPh sb="47" eb="49">
      <t>ミナサマ</t>
    </rPh>
    <rPh sb="51" eb="53">
      <t>テイキョウ</t>
    </rPh>
    <rPh sb="70" eb="72">
      <t>カツヨウ</t>
    </rPh>
    <rPh sb="78" eb="79">
      <t>サイワ</t>
    </rPh>
    <rPh sb="81" eb="82">
      <t>ゾン</t>
    </rPh>
    <rPh sb="88" eb="90">
      <t>リヨウ</t>
    </rPh>
    <rPh sb="98" eb="101">
      <t>ホンエンシュウ</t>
    </rPh>
    <rPh sb="102" eb="104">
      <t>シュシ</t>
    </rPh>
    <rPh sb="105" eb="109">
      <t>リヨウホウホウ</t>
    </rPh>
    <rPh sb="113" eb="115">
      <t>カンタン</t>
    </rPh>
    <rPh sb="117" eb="119">
      <t>アンナイ</t>
    </rPh>
    <rPh sb="159" eb="161">
      <t>ヨサン</t>
    </rPh>
    <phoneticPr fontId="1"/>
  </si>
  <si>
    <t>演習の趣旨</t>
    <phoneticPr fontId="1"/>
  </si>
  <si>
    <t>②</t>
    <phoneticPr fontId="1"/>
  </si>
  <si>
    <t>【①EXCEL予算実務】</t>
    <rPh sb="7" eb="9">
      <t>ヨサン</t>
    </rPh>
    <rPh sb="9" eb="11">
      <t>ジツム</t>
    </rPh>
    <phoneticPr fontId="1"/>
  </si>
  <si>
    <t>　
　キャッシュ・フロー経営は当たり前と言われているが、真のキャッシュ・フロー経営は行われていない。
　真のキャッシュ・フロー経営とは、キャッシュ・フローを目標としてすべての社員がお金を増やす様に
行動する仕組みを構築し、成長分野に継続的に投資を行い、持続的成長を果たす経営をいう。
　何故、真のキャッシュ・フロー経営は実践されないのだろうか。
　経営の「①Plan（計画）→②Ðo（実行）→③Check（検証）→④Action（改善）」のプロセスにおいて、
②Ðo（実行）の記録については学問としての「複式簿記による会計学」があるが、①Plan（計画）には
学問がない。
　実績については標準システムとしての会計システムが利用されており、正確な実績BS・PL・株変・CFが
作成されている。しかし、予算作成においては、属人的なEXCEL作業で、PL科目別に「単式簿記型の集計」
が行われており、予算PLのみが作成されている。つまり、キャッシュ・フローの目標を正確に作成できて
いないのである。
　キャッシュ・フローの目標を正確に設定するためには、「予算も複式簿記による会計学にする」必要がある。
　そこで、「予算会計学」を提唱している。
　</t>
    <rPh sb="12" eb="14">
      <t>ケイエイ</t>
    </rPh>
    <rPh sb="15" eb="16">
      <t>ア</t>
    </rPh>
    <rPh sb="18" eb="19">
      <t>マエ</t>
    </rPh>
    <rPh sb="20" eb="21">
      <t>イ</t>
    </rPh>
    <rPh sb="28" eb="29">
      <t>シン</t>
    </rPh>
    <rPh sb="39" eb="41">
      <t>ケイエイ</t>
    </rPh>
    <rPh sb="42" eb="43">
      <t>オコナ</t>
    </rPh>
    <rPh sb="52" eb="53">
      <t>シン</t>
    </rPh>
    <rPh sb="63" eb="65">
      <t>ケイエイ</t>
    </rPh>
    <rPh sb="78" eb="80">
      <t>モクヒョウ</t>
    </rPh>
    <rPh sb="87" eb="89">
      <t>シャイン</t>
    </rPh>
    <rPh sb="91" eb="92">
      <t>カネ</t>
    </rPh>
    <rPh sb="93" eb="94">
      <t>フ</t>
    </rPh>
    <rPh sb="96" eb="97">
      <t>ヨウ</t>
    </rPh>
    <rPh sb="99" eb="101">
      <t>コウドウ</t>
    </rPh>
    <rPh sb="103" eb="105">
      <t>シク</t>
    </rPh>
    <rPh sb="107" eb="109">
      <t>コウチク</t>
    </rPh>
    <rPh sb="111" eb="115">
      <t>セイチョウブンヤ</t>
    </rPh>
    <rPh sb="116" eb="119">
      <t>ケイゾクテキ</t>
    </rPh>
    <rPh sb="120" eb="122">
      <t>トウシ</t>
    </rPh>
    <rPh sb="123" eb="124">
      <t>オコナ</t>
    </rPh>
    <rPh sb="126" eb="129">
      <t>ジゾクテキ</t>
    </rPh>
    <rPh sb="129" eb="131">
      <t>セイチョウ</t>
    </rPh>
    <rPh sb="132" eb="133">
      <t>ハ</t>
    </rPh>
    <rPh sb="135" eb="137">
      <t>ケイエイ</t>
    </rPh>
    <rPh sb="143" eb="145">
      <t>ナゼ</t>
    </rPh>
    <rPh sb="146" eb="147">
      <t>シン</t>
    </rPh>
    <rPh sb="157" eb="159">
      <t>ケイエイ</t>
    </rPh>
    <rPh sb="160" eb="162">
      <t>ジッセン</t>
    </rPh>
    <rPh sb="174" eb="176">
      <t>ケイエイ</t>
    </rPh>
    <rPh sb="184" eb="186">
      <t>ケイカク</t>
    </rPh>
    <rPh sb="192" eb="194">
      <t>ジッコウ</t>
    </rPh>
    <rPh sb="203" eb="205">
      <t>ケンショウ</t>
    </rPh>
    <rPh sb="215" eb="217">
      <t>カイゼン</t>
    </rPh>
    <rPh sb="236" eb="238">
      <t>キロク</t>
    </rPh>
    <rPh sb="243" eb="245">
      <t>ガクモン</t>
    </rPh>
    <rPh sb="250" eb="254">
      <t>フクシキボキ</t>
    </rPh>
    <rPh sb="257" eb="260">
      <t>カイケイガク</t>
    </rPh>
    <rPh sb="277" eb="279">
      <t>ガクモン</t>
    </rPh>
    <rPh sb="286" eb="288">
      <t>ジッセキ</t>
    </rPh>
    <rPh sb="293" eb="295">
      <t>ヒョウジュン</t>
    </rPh>
    <rPh sb="303" eb="305">
      <t>カイケイ</t>
    </rPh>
    <rPh sb="310" eb="312">
      <t>リヨウ</t>
    </rPh>
    <rPh sb="318" eb="320">
      <t>セイカク</t>
    </rPh>
    <rPh sb="321" eb="323">
      <t>ジッセキ</t>
    </rPh>
    <rPh sb="329" eb="331">
      <t>カブヘン</t>
    </rPh>
    <rPh sb="335" eb="337">
      <t>サクセイ</t>
    </rPh>
    <rPh sb="348" eb="352">
      <t>ヨサンサクセイ</t>
    </rPh>
    <rPh sb="358" eb="361">
      <t>ゾクジンテキ</t>
    </rPh>
    <rPh sb="367" eb="369">
      <t>サギョウ</t>
    </rPh>
    <rPh sb="373" eb="376">
      <t>カモクベツ</t>
    </rPh>
    <rPh sb="378" eb="382">
      <t>タンシキボキ</t>
    </rPh>
    <rPh sb="382" eb="383">
      <t>カタ</t>
    </rPh>
    <rPh sb="384" eb="386">
      <t>シュウケイ</t>
    </rPh>
    <rPh sb="388" eb="389">
      <t>オコナ</t>
    </rPh>
    <rPh sb="396" eb="398">
      <t>ヨサン</t>
    </rPh>
    <rPh sb="403" eb="405">
      <t>サクセイ</t>
    </rPh>
    <rPh sb="425" eb="427">
      <t>モクヒョウ</t>
    </rPh>
    <rPh sb="428" eb="430">
      <t>セイカク</t>
    </rPh>
    <rPh sb="431" eb="433">
      <t>サクセイ</t>
    </rPh>
    <rPh sb="473" eb="475">
      <t>ヨサン</t>
    </rPh>
    <rPh sb="476" eb="480">
      <t>フクシキボキ</t>
    </rPh>
    <rPh sb="483" eb="486">
      <t>カイケイガク</t>
    </rPh>
    <rPh sb="490" eb="492">
      <t>ヒツヨウ</t>
    </rPh>
    <rPh sb="503" eb="508">
      <t>ヨサンカイケイガクテイショウ</t>
    </rPh>
    <phoneticPr fontId="1"/>
  </si>
  <si>
    <t>　2000年に製造業における月次予算CFを解説した「設例と図解でわかる企業予算編成マニュアル」
（計４回発刊）、2012年に卸売業における月次予算CFを解説した「予算会計」、2016年に連結月次予算
ＣＦを解説した「改訂増補　予算会計」を清文社から発刊し、共に絶版になっている。（共に共著）
　2016年に日本初の標準予算会計システム「予算会計エクスプレス」をリリースし、幅広い特許を
とっており、正確なBS・PL・CF・資金・KPIの月次予算を実務として自動作成することができるように
なった。
　社長ほど事業について精通している人はいない。しかしながら、社長には共通する欠点がある。
「どうしたら社員が目標達成に向かって行動するか」を理解していない。その仕組みこそが予算制度である。
　真のキャッシュ・フロー経営を実現するためには、ＣＦ予算制度の構築が不可欠である。
それは、会計を深く理解した会計人にしか出来ない。従って、会計人がＣＦ予算制度構築をしていくための
学問的基盤として「予算会計学」の演習の場を設けようと考えている。一方的なものではなく、皆さんの
ご助言をいただきながら、「公正な予算会計の実務慣行」としての「予算会計学」を一緒に創り上げて
いきたいと考えている。</t>
    <phoneticPr fontId="1"/>
  </si>
  <si>
    <t xml:space="preserve">
１．「EXCEL_PL予算実務」と「予算会計システム」を対比できる項目については下記の形で解説と演習を
　　進めてまいります。　
（１）EXCEL_PL予算実務
　　　入力画面と出力画面がタブ分けされているので、それぞれに入力する形で学習していきます。
（２）予算会計システム
　　　予算会計システムは、下記の流れでタブ分けして進めていきます。
　　　　予算作成：マスタ登録→「入力画面」→自動予算仕訳登録→予算仕訳→予算元帳→ＣＦ組替→予算ＦＳ
　　　　予実管理：マスタ登録→「実績取込」→実績仕訳→実績元帳＋予算元帳→予実ＦＳ→差異コメント入力
　　　　着地予想：マスタ登録→「（未経過月）入力画面」→自動見込仕訳登録→見込仕訳→
　　　　　　　　　→見込元帳＋実績元帳（経過月）→着地予想元帳→ＣＦ組替→着地予想ＦＳ
　　　　予算会計システムの演習は量が多くなるので、何回かに分けて分割して進めていきます。
２．「予算会計システム」固有の項目は上記(2)のみで説明していきます。
３．予算会計システムの演習の場合、例_４月予算仕訳（計上）は下記のようになります。
　　４/30  BS_売掛金　110  / PL_売上高　　　 　100
　　　　　　　　　　　　　　 BS_未払消費税等※　10
　　　　　※　仮受消費税等と仮払消費税等を自動相殺する為
　　基礎演習段階で上記の予算仕訳を展開すると、難易度が上がる為、予算PLのみを作成する場合の
　　予算仕訳を損益ベースの予算仕訳を下記の様に相手勘定「損益仮勘定」を用いて定義します。
　　4/30  BS 損益仮勘定　100 /  PL 売上高　100</t>
    <rPh sb="29" eb="31">
      <t>タイヒ</t>
    </rPh>
    <rPh sb="34" eb="36">
      <t>コウモク</t>
    </rPh>
    <rPh sb="41" eb="43">
      <t>カキ</t>
    </rPh>
    <rPh sb="44" eb="45">
      <t>カタチ</t>
    </rPh>
    <rPh sb="46" eb="48">
      <t>カイセツ</t>
    </rPh>
    <rPh sb="49" eb="51">
      <t>エンシュウ</t>
    </rPh>
    <rPh sb="55" eb="56">
      <t>スス</t>
    </rPh>
    <rPh sb="77" eb="79">
      <t>ヨサン</t>
    </rPh>
    <rPh sb="79" eb="81">
      <t>ジツム</t>
    </rPh>
    <rPh sb="85" eb="87">
      <t>ニュウリョク</t>
    </rPh>
    <rPh sb="87" eb="89">
      <t>ガメン</t>
    </rPh>
    <rPh sb="90" eb="92">
      <t>シュツリョク</t>
    </rPh>
    <rPh sb="92" eb="94">
      <t>ガメン</t>
    </rPh>
    <rPh sb="97" eb="98">
      <t>ワ</t>
    </rPh>
    <rPh sb="112" eb="114">
      <t>ニュウリョク</t>
    </rPh>
    <rPh sb="116" eb="117">
      <t>カタチ</t>
    </rPh>
    <rPh sb="118" eb="120">
      <t>ガクシュウ</t>
    </rPh>
    <rPh sb="153" eb="155">
      <t>カキ</t>
    </rPh>
    <rPh sb="156" eb="157">
      <t>ナガ</t>
    </rPh>
    <rPh sb="161" eb="162">
      <t>ワ</t>
    </rPh>
    <rPh sb="165" eb="166">
      <t>スス</t>
    </rPh>
    <rPh sb="178" eb="180">
      <t>ヨサン</t>
    </rPh>
    <rPh sb="180" eb="182">
      <t>サクセイ</t>
    </rPh>
    <rPh sb="186" eb="188">
      <t>トウロク</t>
    </rPh>
    <rPh sb="190" eb="194">
      <t>ニュウリョクガメン</t>
    </rPh>
    <rPh sb="196" eb="198">
      <t>ジドウ</t>
    </rPh>
    <rPh sb="198" eb="200">
      <t>ヨサン</t>
    </rPh>
    <rPh sb="200" eb="202">
      <t>シワケ</t>
    </rPh>
    <rPh sb="202" eb="204">
      <t>トウロク</t>
    </rPh>
    <rPh sb="205" eb="209">
      <t>ヨサンシワケ</t>
    </rPh>
    <rPh sb="210" eb="212">
      <t>ヨサン</t>
    </rPh>
    <rPh sb="212" eb="214">
      <t>モトチョウ</t>
    </rPh>
    <rPh sb="217" eb="219">
      <t>クミカエ</t>
    </rPh>
    <rPh sb="220" eb="222">
      <t>ヨサン</t>
    </rPh>
    <rPh sb="229" eb="231">
      <t>ヨジツ</t>
    </rPh>
    <rPh sb="231" eb="233">
      <t>カンリ</t>
    </rPh>
    <rPh sb="237" eb="239">
      <t>トウロク</t>
    </rPh>
    <rPh sb="241" eb="243">
      <t>ジッセキ</t>
    </rPh>
    <rPh sb="243" eb="245">
      <t>トリコ</t>
    </rPh>
    <rPh sb="247" eb="249">
      <t>ジッセキ</t>
    </rPh>
    <rPh sb="249" eb="251">
      <t>シワケ</t>
    </rPh>
    <rPh sb="252" eb="254">
      <t>ジッセキ</t>
    </rPh>
    <rPh sb="254" eb="256">
      <t>モトチョウ</t>
    </rPh>
    <rPh sb="257" eb="259">
      <t>ヨサン</t>
    </rPh>
    <rPh sb="259" eb="261">
      <t>モトチョウ</t>
    </rPh>
    <rPh sb="262" eb="264">
      <t>ヨジツ</t>
    </rPh>
    <rPh sb="267" eb="269">
      <t>サイ</t>
    </rPh>
    <rPh sb="273" eb="275">
      <t>ニュウリョク</t>
    </rPh>
    <rPh sb="280" eb="282">
      <t>チャクチ</t>
    </rPh>
    <rPh sb="282" eb="284">
      <t>ヨソウ</t>
    </rPh>
    <rPh sb="288" eb="290">
      <t>トウロク</t>
    </rPh>
    <rPh sb="293" eb="296">
      <t>ミケイカ</t>
    </rPh>
    <rPh sb="296" eb="297">
      <t>ツキ</t>
    </rPh>
    <rPh sb="298" eb="302">
      <t>ニュウリョクガメン</t>
    </rPh>
    <rPh sb="306" eb="308">
      <t>ミコ</t>
    </rPh>
    <rPh sb="313" eb="315">
      <t>ミコ</t>
    </rPh>
    <rPh sb="315" eb="317">
      <t>シワケ</t>
    </rPh>
    <rPh sb="329" eb="331">
      <t>ミコ</t>
    </rPh>
    <rPh sb="331" eb="333">
      <t>モトチョウ</t>
    </rPh>
    <rPh sb="334" eb="336">
      <t>ジッセキ</t>
    </rPh>
    <rPh sb="336" eb="338">
      <t>モトチョウ</t>
    </rPh>
    <rPh sb="339" eb="341">
      <t>ケイカ</t>
    </rPh>
    <rPh sb="341" eb="342">
      <t>ツキ</t>
    </rPh>
    <rPh sb="344" eb="346">
      <t>チャクチ</t>
    </rPh>
    <rPh sb="346" eb="348">
      <t>ヨソウ</t>
    </rPh>
    <rPh sb="348" eb="350">
      <t>モトチョウ</t>
    </rPh>
    <rPh sb="353" eb="355">
      <t>クミカエ</t>
    </rPh>
    <rPh sb="356" eb="358">
      <t>チャクチ</t>
    </rPh>
    <rPh sb="358" eb="360">
      <t>ヨソウ</t>
    </rPh>
    <rPh sb="367" eb="371">
      <t>ヨサンカイケイ</t>
    </rPh>
    <rPh sb="376" eb="378">
      <t>エンシュウ</t>
    </rPh>
    <rPh sb="379" eb="380">
      <t>リョウ</t>
    </rPh>
    <rPh sb="381" eb="382">
      <t>オオ</t>
    </rPh>
    <rPh sb="388" eb="390">
      <t>ナンカイ</t>
    </rPh>
    <rPh sb="392" eb="393">
      <t>ワ</t>
    </rPh>
    <rPh sb="395" eb="397">
      <t>ブンカツ</t>
    </rPh>
    <rPh sb="399" eb="400">
      <t>スス</t>
    </rPh>
    <rPh sb="421" eb="423">
      <t>コユウ</t>
    </rPh>
    <rPh sb="424" eb="426">
      <t>コウモク</t>
    </rPh>
    <rPh sb="427" eb="429">
      <t>ジョウキ</t>
    </rPh>
    <rPh sb="435" eb="437">
      <t>セツメイ</t>
    </rPh>
    <rPh sb="448" eb="452">
      <t>ヨサンカイケイ</t>
    </rPh>
    <rPh sb="457" eb="459">
      <t>エンシュウ</t>
    </rPh>
    <rPh sb="460" eb="462">
      <t>バアイ</t>
    </rPh>
    <rPh sb="463" eb="464">
      <t>レイ</t>
    </rPh>
    <rPh sb="466" eb="467">
      <t>ツキ</t>
    </rPh>
    <rPh sb="467" eb="471">
      <t>ヨサンシワケ</t>
    </rPh>
    <rPh sb="472" eb="474">
      <t>ケイジョウ</t>
    </rPh>
    <rPh sb="476" eb="478">
      <t>カキ</t>
    </rPh>
    <rPh sb="499" eb="502">
      <t>ウリカケキン</t>
    </rPh>
    <rPh sb="513" eb="516">
      <t>ウリアゲダカ</t>
    </rPh>
    <rPh sb="543" eb="545">
      <t>ミハラ</t>
    </rPh>
    <rPh sb="545" eb="548">
      <t>ショウヒゼイ</t>
    </rPh>
    <rPh sb="548" eb="549">
      <t>ナド</t>
    </rPh>
    <rPh sb="561" eb="563">
      <t>カリウケ</t>
    </rPh>
    <rPh sb="563" eb="566">
      <t>ショウヒゼイ</t>
    </rPh>
    <rPh sb="566" eb="567">
      <t>ナド</t>
    </rPh>
    <rPh sb="568" eb="570">
      <t>カリバラ</t>
    </rPh>
    <rPh sb="570" eb="573">
      <t>ショウヒゼイ</t>
    </rPh>
    <rPh sb="573" eb="574">
      <t>ナド</t>
    </rPh>
    <rPh sb="575" eb="577">
      <t>ジドウ</t>
    </rPh>
    <rPh sb="577" eb="579">
      <t>ソウサイ</t>
    </rPh>
    <rPh sb="581" eb="582">
      <t>タメ</t>
    </rPh>
    <rPh sb="593" eb="595">
      <t>ジョウキ</t>
    </rPh>
    <rPh sb="596" eb="598">
      <t>ヨサン</t>
    </rPh>
    <rPh sb="598" eb="600">
      <t>シワケ</t>
    </rPh>
    <rPh sb="601" eb="603">
      <t>テンカイ</t>
    </rPh>
    <rPh sb="607" eb="610">
      <t>ナンイド</t>
    </rPh>
    <rPh sb="611" eb="612">
      <t>ア</t>
    </rPh>
    <rPh sb="614" eb="615">
      <t>タメ</t>
    </rPh>
    <phoneticPr fontId="1"/>
  </si>
  <si>
    <t>４．演習問題は、① 解説編　② 問題編　の２種類です。
５．印刷する場合はA3設定になっております。
６．改善すべき点・ご意見等ありましたら、是非コメント返信して下さい。
一緒に、予算会計を学んでいきましょう。</t>
    <rPh sb="2" eb="6">
      <t>エンシュウモンダイ</t>
    </rPh>
    <rPh sb="10" eb="13">
      <t>カイセツヘン</t>
    </rPh>
    <rPh sb="16" eb="18">
      <t>モンダイ</t>
    </rPh>
    <rPh sb="18" eb="19">
      <t>ヘン</t>
    </rPh>
    <rPh sb="22" eb="24">
      <t>シュルイ</t>
    </rPh>
    <rPh sb="89" eb="91">
      <t>イッショ</t>
    </rPh>
    <rPh sb="93" eb="97">
      <t>ヨサンカイケイ</t>
    </rPh>
    <rPh sb="98" eb="99">
      <t>マナ</t>
    </rPh>
    <phoneticPr fontId="1"/>
  </si>
  <si>
    <t>③</t>
    <phoneticPr fontId="1"/>
  </si>
  <si>
    <t>計算
①×②＝③</t>
    <rPh sb="0" eb="2">
      <t>ケイサン</t>
    </rPh>
    <phoneticPr fontId="1"/>
  </si>
  <si>
    <t>④</t>
    <phoneticPr fontId="1"/>
  </si>
  <si>
    <t>⑤</t>
    <phoneticPr fontId="1"/>
  </si>
  <si>
    <t>⑥</t>
    <phoneticPr fontId="1"/>
  </si>
  <si>
    <t>⑧</t>
    <phoneticPr fontId="1"/>
  </si>
  <si>
    <t>⑮</t>
    <phoneticPr fontId="1"/>
  </si>
  <si>
    <t>EXCEL_予算実務</t>
    <rPh sb="6" eb="8">
      <t>ヨサン</t>
    </rPh>
    <rPh sb="8" eb="10">
      <t>ジツム</t>
    </rPh>
    <phoneticPr fontId="1"/>
  </si>
  <si>
    <t>入力画面</t>
    <rPh sb="0" eb="1">
      <t>イ</t>
    </rPh>
    <rPh sb="1" eb="2">
      <t>リョク</t>
    </rPh>
    <rPh sb="2" eb="4">
      <t>ガメン</t>
    </rPh>
    <phoneticPr fontId="1"/>
  </si>
  <si>
    <t>注：データ量が多いため、分割して解説します。</t>
    <rPh sb="0" eb="1">
      <t>チュウ</t>
    </rPh>
    <rPh sb="5" eb="6">
      <t>リョウ</t>
    </rPh>
    <rPh sb="7" eb="8">
      <t>オオ</t>
    </rPh>
    <rPh sb="12" eb="14">
      <t>ブンカツ</t>
    </rPh>
    <rPh sb="16" eb="18">
      <t>カイセツ</t>
    </rPh>
    <phoneticPr fontId="1"/>
  </si>
  <si>
    <t>全社</t>
    <rPh sb="0" eb="2">
      <t>ゼンシャ</t>
    </rPh>
    <phoneticPr fontId="1"/>
  </si>
  <si>
    <t>【組織図】⇒会計システムの部門マスタも同様になる。</t>
    <rPh sb="1" eb="4">
      <t>ソシキズ</t>
    </rPh>
    <rPh sb="6" eb="8">
      <t>カイケイ</t>
    </rPh>
    <rPh sb="13" eb="15">
      <t>ブモン</t>
    </rPh>
    <rPh sb="19" eb="21">
      <t>ドウヨウ</t>
    </rPh>
    <phoneticPr fontId="1"/>
  </si>
  <si>
    <t>管理部</t>
    <rPh sb="0" eb="3">
      <t>カンリブ</t>
    </rPh>
    <phoneticPr fontId="1"/>
  </si>
  <si>
    <t>EXCEL</t>
    <phoneticPr fontId="1"/>
  </si>
  <si>
    <t>管理部(入力)</t>
    <rPh sb="0" eb="2">
      <t>カンリ</t>
    </rPh>
    <rPh sb="2" eb="3">
      <t>ブ</t>
    </rPh>
    <rPh sb="4" eb="6">
      <t>ニュウリョク</t>
    </rPh>
    <phoneticPr fontId="1"/>
  </si>
  <si>
    <t>「部門別売上高ー部門別費用＝部門利益」で業績評価するプロフィットセンター（PC）</t>
    <rPh sb="1" eb="4">
      <t>ブモンベツ</t>
    </rPh>
    <rPh sb="4" eb="7">
      <t>ウリアゲダカ</t>
    </rPh>
    <rPh sb="8" eb="11">
      <t>ブモンベツ</t>
    </rPh>
    <rPh sb="11" eb="13">
      <t>ヒヨウ</t>
    </rPh>
    <rPh sb="14" eb="18">
      <t>ブモンリエキ</t>
    </rPh>
    <rPh sb="20" eb="22">
      <t>ギョウセキ</t>
    </rPh>
    <rPh sb="22" eb="24">
      <t>ヒョウカ</t>
    </rPh>
    <phoneticPr fontId="1"/>
  </si>
  <si>
    <t>入力</t>
    <rPh sb="0" eb="2">
      <t>ニュウリョク</t>
    </rPh>
    <phoneticPr fontId="1"/>
  </si>
  <si>
    <t>％</t>
    <phoneticPr fontId="1"/>
  </si>
  <si>
    <t>予定原価率</t>
    <rPh sb="0" eb="2">
      <t>ヨテイ</t>
    </rPh>
    <rPh sb="2" eb="5">
      <t>ゲンカリツ</t>
    </rPh>
    <phoneticPr fontId="1"/>
  </si>
  <si>
    <t>⑦</t>
    <phoneticPr fontId="1"/>
  </si>
  <si>
    <t>⑨</t>
    <phoneticPr fontId="1"/>
  </si>
  <si>
    <t>⑩</t>
    <phoneticPr fontId="1"/>
  </si>
  <si>
    <t>⑫</t>
    <phoneticPr fontId="1"/>
  </si>
  <si>
    <t>「部門費用」で業績評価するコストセンター（ＣＣ）</t>
    <rPh sb="1" eb="3">
      <t>ブモン</t>
    </rPh>
    <rPh sb="3" eb="5">
      <t>ヒヨウ</t>
    </rPh>
    <rPh sb="7" eb="11">
      <t>ギョウセキヒョウカ</t>
    </rPh>
    <phoneticPr fontId="1"/>
  </si>
  <si>
    <t>⑭</t>
    <phoneticPr fontId="1"/>
  </si>
  <si>
    <r>
      <t xml:space="preserve">PÐCAのDoの実行の実績には「会計学」という学問があるが、Plan（計画）には学問がない。
そこで、「予算会計学」をつくり、シミュレーションできるように「予算会計システム」をイメージして一緒に演習していきます。
</t>
    </r>
    <r>
      <rPr>
        <b/>
        <sz val="14"/>
        <color rgb="FFFF0000"/>
        <rFont val="メイリオ"/>
        <family val="3"/>
        <charset val="128"/>
      </rPr>
      <t>本稿は、「製造業」の部門別の月次予算PLを考察します。</t>
    </r>
    <rPh sb="8" eb="10">
      <t>ジッコウ</t>
    </rPh>
    <rPh sb="11" eb="13">
      <t>ジッセキ</t>
    </rPh>
    <rPh sb="16" eb="19">
      <t>カイケイガク</t>
    </rPh>
    <rPh sb="23" eb="25">
      <t>ガクモン</t>
    </rPh>
    <rPh sb="35" eb="37">
      <t>ケイカク</t>
    </rPh>
    <rPh sb="40" eb="42">
      <t>ガクモン</t>
    </rPh>
    <rPh sb="52" eb="57">
      <t>ヨサンカイケイガク</t>
    </rPh>
    <rPh sb="78" eb="82">
      <t>ヨサンカイケイ</t>
    </rPh>
    <rPh sb="94" eb="96">
      <t>イッショ</t>
    </rPh>
    <rPh sb="97" eb="99">
      <t>エンシュウ</t>
    </rPh>
    <rPh sb="107" eb="109">
      <t>ホンコウ</t>
    </rPh>
    <rPh sb="117" eb="120">
      <t>ブモンベツ</t>
    </rPh>
    <rPh sb="121" eb="123">
      <t>ゲツジ</t>
    </rPh>
    <rPh sb="123" eb="125">
      <t>ヨサン</t>
    </rPh>
    <rPh sb="128" eb="130">
      <t>コウサツ</t>
    </rPh>
    <phoneticPr fontId="1"/>
  </si>
  <si>
    <t>⑪</t>
    <phoneticPr fontId="1"/>
  </si>
  <si>
    <t xml:space="preserve">第6-1問 </t>
    <rPh sb="0" eb="1">
      <t>ダイ</t>
    </rPh>
    <rPh sb="4" eb="5">
      <t>モン</t>
    </rPh>
    <phoneticPr fontId="1"/>
  </si>
  <si>
    <t>工事進行基準の場合のPJ別予算作成</t>
    <rPh sb="0" eb="2">
      <t>コウジ</t>
    </rPh>
    <rPh sb="2" eb="4">
      <t>シンコウ</t>
    </rPh>
    <rPh sb="4" eb="6">
      <t>キジュン</t>
    </rPh>
    <rPh sb="7" eb="9">
      <t>バアイ</t>
    </rPh>
    <rPh sb="12" eb="13">
      <t>ベツ</t>
    </rPh>
    <rPh sb="13" eb="15">
      <t>ヨサン</t>
    </rPh>
    <rPh sb="15" eb="17">
      <t>サクセイ</t>
    </rPh>
    <phoneticPr fontId="1"/>
  </si>
  <si>
    <t>【問題】３月決算で請負システム開発をしている。システム開発事業部で工事進行基準を適用している。PJ管理ＮＯ.11は相手先甲社、受注日４月30日、契約上の納期・検収時期は翌２月末。売掛金回収条件は検収後翌月末振込入金。</t>
    <rPh sb="1" eb="3">
      <t>モンダイ</t>
    </rPh>
    <rPh sb="5" eb="6">
      <t>ツキ</t>
    </rPh>
    <rPh sb="6" eb="8">
      <t>ケッサン</t>
    </rPh>
    <rPh sb="27" eb="29">
      <t>カイハツ</t>
    </rPh>
    <rPh sb="29" eb="32">
      <t>ジギョウブ</t>
    </rPh>
    <rPh sb="33" eb="35">
      <t>コウジ</t>
    </rPh>
    <rPh sb="35" eb="39">
      <t>シンコウキジュン</t>
    </rPh>
    <rPh sb="40" eb="42">
      <t>テキヨウ</t>
    </rPh>
    <rPh sb="49" eb="51">
      <t>カンリ</t>
    </rPh>
    <rPh sb="57" eb="60">
      <t>アイテサキ</t>
    </rPh>
    <rPh sb="60" eb="61">
      <t>コウ</t>
    </rPh>
    <rPh sb="61" eb="62">
      <t>シャ</t>
    </rPh>
    <rPh sb="63" eb="66">
      <t>ジュチュウビ</t>
    </rPh>
    <rPh sb="67" eb="68">
      <t>ツキ</t>
    </rPh>
    <rPh sb="70" eb="71">
      <t>ニチ</t>
    </rPh>
    <rPh sb="72" eb="75">
      <t>ケイヤクジョウ</t>
    </rPh>
    <rPh sb="76" eb="78">
      <t>ノウキ</t>
    </rPh>
    <rPh sb="79" eb="81">
      <t>ケンシュウ</t>
    </rPh>
    <rPh sb="81" eb="83">
      <t>ジキ</t>
    </rPh>
    <rPh sb="84" eb="85">
      <t>ヨク</t>
    </rPh>
    <rPh sb="86" eb="87">
      <t>ツキ</t>
    </rPh>
    <rPh sb="87" eb="88">
      <t>マツ</t>
    </rPh>
    <rPh sb="89" eb="92">
      <t>ウリカケキン</t>
    </rPh>
    <rPh sb="92" eb="96">
      <t>カイシュウジョウケン</t>
    </rPh>
    <rPh sb="97" eb="100">
      <t>ケンシュウゴ</t>
    </rPh>
    <rPh sb="100" eb="103">
      <t>ヨクゲツマツ</t>
    </rPh>
    <rPh sb="103" eb="105">
      <t>フリコミ</t>
    </rPh>
    <rPh sb="105" eb="107">
      <t>ニュウキン</t>
    </rPh>
    <phoneticPr fontId="1"/>
  </si>
  <si>
    <t>システム開発本部</t>
    <rPh sb="4" eb="6">
      <t>カイハツ</t>
    </rPh>
    <rPh sb="6" eb="8">
      <t>ホンブ</t>
    </rPh>
    <phoneticPr fontId="1"/>
  </si>
  <si>
    <t>…略…</t>
    <rPh sb="1" eb="2">
      <t>リャク</t>
    </rPh>
    <phoneticPr fontId="1"/>
  </si>
  <si>
    <t>【入力画面】＜システム開発本部＞月次PJ別損益計画…【1】(受注管理NO.A1・相手先：甲社)</t>
    <rPh sb="1" eb="3">
      <t>ニュウリョク</t>
    </rPh>
    <rPh sb="3" eb="5">
      <t>ガメン</t>
    </rPh>
    <rPh sb="11" eb="13">
      <t>カイハツ</t>
    </rPh>
    <rPh sb="13" eb="15">
      <t>ホンブ</t>
    </rPh>
    <rPh sb="16" eb="18">
      <t>ゲツジ</t>
    </rPh>
    <rPh sb="20" eb="21">
      <t>ベツ</t>
    </rPh>
    <rPh sb="21" eb="23">
      <t>ソンエキ</t>
    </rPh>
    <rPh sb="23" eb="25">
      <t>ケイカク</t>
    </rPh>
    <rPh sb="30" eb="32">
      <t>ジュチュウ</t>
    </rPh>
    <rPh sb="32" eb="34">
      <t>カンリ</t>
    </rPh>
    <rPh sb="40" eb="43">
      <t>アイテサキ</t>
    </rPh>
    <rPh sb="44" eb="45">
      <t>コウ</t>
    </rPh>
    <rPh sb="45" eb="46">
      <t>シャ</t>
    </rPh>
    <phoneticPr fontId="1"/>
  </si>
  <si>
    <t>受注高_月初残高</t>
    <rPh sb="0" eb="2">
      <t>ジュチュウ</t>
    </rPh>
    <rPh sb="2" eb="3">
      <t>ダカ</t>
    </rPh>
    <rPh sb="4" eb="5">
      <t>ツキ</t>
    </rPh>
    <rPh sb="5" eb="6">
      <t>ショ</t>
    </rPh>
    <rPh sb="6" eb="8">
      <t>ザンダカ</t>
    </rPh>
    <phoneticPr fontId="1"/>
  </si>
  <si>
    <t>受注高_月次増加高
＜新規受注高＞</t>
    <rPh sb="0" eb="2">
      <t>ジュチュウ</t>
    </rPh>
    <rPh sb="2" eb="3">
      <t>ダカ</t>
    </rPh>
    <rPh sb="4" eb="5">
      <t>ツキ</t>
    </rPh>
    <rPh sb="5" eb="6">
      <t>ジ</t>
    </rPh>
    <rPh sb="6" eb="8">
      <t>ゾウカ</t>
    </rPh>
    <rPh sb="8" eb="9">
      <t>ダカ</t>
    </rPh>
    <rPh sb="11" eb="13">
      <t>シンキ</t>
    </rPh>
    <rPh sb="13" eb="16">
      <t>ジュチュウダカ</t>
    </rPh>
    <phoneticPr fontId="1"/>
  </si>
  <si>
    <t>受注高_月次減少高
＜売上高計上額＞</t>
    <rPh sb="0" eb="3">
      <t>ジュチュウダカ</t>
    </rPh>
    <rPh sb="4" eb="6">
      <t>ゲツジ</t>
    </rPh>
    <rPh sb="6" eb="8">
      <t>ゲンショウ</t>
    </rPh>
    <rPh sb="8" eb="9">
      <t>ダカ</t>
    </rPh>
    <rPh sb="11" eb="14">
      <t>ウリアゲダカ</t>
    </rPh>
    <rPh sb="14" eb="17">
      <t>ケイジョウガク</t>
    </rPh>
    <phoneticPr fontId="1"/>
  </si>
  <si>
    <t>受注高_月末残高</t>
    <rPh sb="0" eb="2">
      <t>ジュチュウ</t>
    </rPh>
    <rPh sb="2" eb="3">
      <t>ダカ</t>
    </rPh>
    <rPh sb="4" eb="5">
      <t>ツキ</t>
    </rPh>
    <rPh sb="5" eb="6">
      <t>マツ</t>
    </rPh>
    <rPh sb="6" eb="8">
      <t>ザンダカ</t>
    </rPh>
    <phoneticPr fontId="1"/>
  </si>
  <si>
    <t>①＋②－③＝④</t>
    <phoneticPr fontId="1"/>
  </si>
  <si>
    <t>期首入力
次月から自動繰越</t>
    <rPh sb="0" eb="2">
      <t>キシュ</t>
    </rPh>
    <rPh sb="2" eb="3">
      <t>ニュウ</t>
    </rPh>
    <rPh sb="3" eb="4">
      <t>チカラ</t>
    </rPh>
    <rPh sb="5" eb="7">
      <t>ジゲツ</t>
    </rPh>
    <rPh sb="9" eb="11">
      <t>ジドウ</t>
    </rPh>
    <rPh sb="11" eb="13">
      <t>クリコシ</t>
    </rPh>
    <phoneticPr fontId="1"/>
  </si>
  <si>
    <t>受注総額</t>
    <rPh sb="0" eb="2">
      <t>ジュチュウ</t>
    </rPh>
    <rPh sb="2" eb="4">
      <t>ソウガク</t>
    </rPh>
    <phoneticPr fontId="1"/>
  </si>
  <si>
    <t>予定原価総額</t>
    <rPh sb="0" eb="2">
      <t>ヨテイ</t>
    </rPh>
    <rPh sb="2" eb="4">
      <t>ゲンカ</t>
    </rPh>
    <rPh sb="4" eb="6">
      <t>ソウガク</t>
    </rPh>
    <phoneticPr fontId="1"/>
  </si>
  <si>
    <t>%</t>
    <phoneticPr fontId="1"/>
  </si>
  <si>
    <t>⑥÷⑤×100%=⑦</t>
    <phoneticPr fontId="1"/>
  </si>
  <si>
    <t>【ポイント】
　工事進行基準を適用した場合のPJ別受注消化予算＝売上高予算の計上方法と費用予算の認識を理解する。</t>
    <rPh sb="8" eb="10">
      <t>コウジ</t>
    </rPh>
    <rPh sb="10" eb="14">
      <t>シンコウキジュン</t>
    </rPh>
    <rPh sb="15" eb="17">
      <t>テキヨウ</t>
    </rPh>
    <rPh sb="19" eb="21">
      <t>バアイ</t>
    </rPh>
    <rPh sb="24" eb="25">
      <t>ベツ</t>
    </rPh>
    <rPh sb="25" eb="27">
      <t>ジュチュウ</t>
    </rPh>
    <rPh sb="27" eb="29">
      <t>ショウカ</t>
    </rPh>
    <rPh sb="29" eb="31">
      <t>ヨサン</t>
    </rPh>
    <rPh sb="32" eb="35">
      <t>ウリアゲダカ</t>
    </rPh>
    <rPh sb="35" eb="37">
      <t>ヨサン</t>
    </rPh>
    <rPh sb="38" eb="40">
      <t>ケイジョウ</t>
    </rPh>
    <rPh sb="40" eb="42">
      <t>ホウホウ</t>
    </rPh>
    <rPh sb="43" eb="45">
      <t>ヒヨウ</t>
    </rPh>
    <rPh sb="45" eb="47">
      <t>ヨサン</t>
    </rPh>
    <rPh sb="48" eb="50">
      <t>ニンシキ</t>
    </rPh>
    <rPh sb="51" eb="53">
      <t>リカイ</t>
    </rPh>
    <phoneticPr fontId="1"/>
  </si>
  <si>
    <t>進捗率</t>
    <rPh sb="0" eb="3">
      <t>シンチョクリツ</t>
    </rPh>
    <phoneticPr fontId="1"/>
  </si>
  <si>
    <t>入力</t>
    <rPh sb="0" eb="2">
      <t>ニュウリョク</t>
    </rPh>
    <phoneticPr fontId="1"/>
  </si>
  <si>
    <t>開発経費合計</t>
    <rPh sb="0" eb="2">
      <t>カイハツ</t>
    </rPh>
    <rPh sb="2" eb="4">
      <t>ケイヒ</t>
    </rPh>
    <rPh sb="4" eb="6">
      <t>ゴウケイ</t>
    </rPh>
    <phoneticPr fontId="1"/>
  </si>
  <si>
    <t>労務費</t>
    <rPh sb="0" eb="3">
      <t>ロウムヒ</t>
    </rPh>
    <phoneticPr fontId="1"/>
  </si>
  <si>
    <t>外注費</t>
    <rPh sb="0" eb="3">
      <t>ガイチュウヒ</t>
    </rPh>
    <phoneticPr fontId="1"/>
  </si>
  <si>
    <t>その他経費</t>
    <rPh sb="2" eb="3">
      <t>タ</t>
    </rPh>
    <rPh sb="3" eb="5">
      <t>ケイヒ</t>
    </rPh>
    <phoneticPr fontId="1"/>
  </si>
  <si>
    <t>⑬÷⑤×100%=⑧</t>
    <phoneticPr fontId="1"/>
  </si>
  <si>
    <t>⑤×⑧÷100＝⑨</t>
    <phoneticPr fontId="1"/>
  </si>
  <si>
    <t>端数調整等</t>
    <rPh sb="0" eb="2">
      <t>ハスウ</t>
    </rPh>
    <rPh sb="2" eb="4">
      <t>チョウセイ</t>
    </rPh>
    <rPh sb="4" eb="5">
      <t>ナド</t>
    </rPh>
    <phoneticPr fontId="1"/>
  </si>
  <si>
    <t>調整前_売上高</t>
    <rPh sb="0" eb="3">
      <t>チョウセイマエ</t>
    </rPh>
    <rPh sb="4" eb="7">
      <t>ウリアゲダカ</t>
    </rPh>
    <phoneticPr fontId="1"/>
  </si>
  <si>
    <t>調整後_売上高</t>
    <rPh sb="0" eb="2">
      <t>チョウセイ</t>
    </rPh>
    <rPh sb="2" eb="3">
      <t>ゴ</t>
    </rPh>
    <rPh sb="4" eb="7">
      <t>ウリアゲダカ</t>
    </rPh>
    <phoneticPr fontId="1"/>
  </si>
  <si>
    <t>⑨＋⑩＝⑪</t>
    <phoneticPr fontId="1"/>
  </si>
  <si>
    <t>⑬</t>
    <phoneticPr fontId="1"/>
  </si>
  <si>
    <t>⑫＋⑬＋⑭＝⑮</t>
    <phoneticPr fontId="1"/>
  </si>
  <si>
    <t>⑯</t>
    <phoneticPr fontId="1"/>
  </si>
  <si>
    <t>⑪－⑮＝⑯</t>
    <phoneticPr fontId="1"/>
  </si>
  <si>
    <t>⑰</t>
    <phoneticPr fontId="1"/>
  </si>
  <si>
    <t>PJ別営業利益</t>
    <rPh sb="2" eb="3">
      <t>ベツ</t>
    </rPh>
    <rPh sb="3" eb="5">
      <t>エイギョウ</t>
    </rPh>
    <rPh sb="5" eb="7">
      <t>リエキ</t>
    </rPh>
    <phoneticPr fontId="1"/>
  </si>
  <si>
    <t>PJ別営業利益率</t>
    <rPh sb="2" eb="3">
      <t>ベツ</t>
    </rPh>
    <rPh sb="3" eb="5">
      <t>エイギョウ</t>
    </rPh>
    <rPh sb="5" eb="7">
      <t>リエキ</t>
    </rPh>
    <rPh sb="7" eb="8">
      <t>リツ</t>
    </rPh>
    <phoneticPr fontId="1"/>
  </si>
  <si>
    <t>⑯÷⑪×100=⑰</t>
    <phoneticPr fontId="1"/>
  </si>
  <si>
    <t>システム開発本部(入力)</t>
    <rPh sb="4" eb="6">
      <t>カイハツ</t>
    </rPh>
    <rPh sb="6" eb="8">
      <t>ホンブ</t>
    </rPh>
    <rPh sb="9" eb="11">
      <t>ニュウリョク</t>
    </rPh>
    <phoneticPr fontId="1"/>
  </si>
  <si>
    <t>略</t>
    <rPh sb="0" eb="1">
      <t>リャク</t>
    </rPh>
    <phoneticPr fontId="1"/>
  </si>
  <si>
    <t>システム開発本部（出力）</t>
    <rPh sb="4" eb="6">
      <t>カイハツ</t>
    </rPh>
    <rPh sb="6" eb="8">
      <t>ホンブ</t>
    </rPh>
    <rPh sb="9" eb="11">
      <t>シュツリョク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</si>
</sst>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 &quot;#,##0"/>
    <numFmt numFmtId="177" formatCode="&quot;No.&quot;#"/>
    <numFmt numFmtId="178" formatCode="#,##0.0;&quot;△ &quot;#,##0.0"/>
  </numFmts>
  <fonts count="22" x14ac:knownFonts="1">
    <font>
      <sz val="11"/>
      <color theme="1"/>
      <name val="游ゴシック"/>
      <family val="2"/>
      <charset val="128"/>
      <scheme val="minor"/>
    </font>
    <font>
      <sz val="6"/>
      <name val="游ゴシック"/>
      <family val="2"/>
      <charset val="128"/>
      <scheme val="minor"/>
    </font>
    <font>
      <sz val="11"/>
      <color theme="1"/>
      <name val="メイリオ"/>
      <family val="3"/>
      <charset val="128"/>
    </font>
    <font>
      <b/>
      <sz val="14"/>
      <color theme="1"/>
      <name val="メイリオ"/>
      <family val="3"/>
      <charset val="128"/>
    </font>
    <font>
      <sz val="18"/>
      <color theme="1"/>
      <name val="メイリオ"/>
      <family val="3"/>
      <charset val="128"/>
    </font>
    <font>
      <b/>
      <sz val="18"/>
      <color theme="1"/>
      <name val="メイリオ"/>
      <family val="3"/>
      <charset val="128"/>
    </font>
    <font>
      <b/>
      <sz val="18"/>
      <color theme="0"/>
      <name val="メイリオ"/>
      <family val="3"/>
      <charset val="128"/>
    </font>
    <font>
      <sz val="14"/>
      <color theme="1"/>
      <name val="メイリオ"/>
      <family val="3"/>
      <charset val="128"/>
    </font>
    <font>
      <b/>
      <sz val="14"/>
      <color rgb="FFFF0000"/>
      <name val="メイリオ"/>
      <family val="3"/>
      <charset val="128"/>
    </font>
    <font>
      <b/>
      <sz val="14"/>
      <color theme="0"/>
      <name val="メイリオ"/>
      <family val="3"/>
      <charset val="128"/>
    </font>
    <font>
      <b/>
      <sz val="24"/>
      <color theme="0"/>
      <name val="メイリオ"/>
      <family val="3"/>
      <charset val="128"/>
    </font>
    <font>
      <sz val="11"/>
      <color theme="0"/>
      <name val="メイリオ"/>
      <family val="3"/>
      <charset val="128"/>
    </font>
    <font>
      <b/>
      <sz val="16"/>
      <color theme="0"/>
      <name val="メイリオ"/>
      <family val="3"/>
      <charset val="128"/>
    </font>
    <font>
      <b/>
      <sz val="24"/>
      <color rgb="FFFFFF00"/>
      <name val="メイリオ"/>
      <family val="3"/>
      <charset val="128"/>
    </font>
    <font>
      <b/>
      <sz val="20"/>
      <color theme="0"/>
      <name val="メイリオ"/>
      <family val="3"/>
      <charset val="128"/>
    </font>
    <font>
      <u/>
      <sz val="11"/>
      <color theme="10"/>
      <name val="游ゴシック"/>
      <family val="2"/>
      <charset val="128"/>
      <scheme val="minor"/>
    </font>
    <font>
      <b/>
      <sz val="14"/>
      <color rgb="FF66FF66"/>
      <name val="游ゴシック"/>
      <family val="3"/>
      <charset val="128"/>
      <scheme val="minor"/>
    </font>
    <font>
      <sz val="16"/>
      <color theme="1"/>
      <name val="UD デジタル 教科書体 N-B"/>
      <family val="1"/>
      <charset val="128"/>
    </font>
    <font>
      <sz val="16"/>
      <color theme="1"/>
      <name val="UD デジタル 教科書体 NK-B"/>
      <family val="1"/>
      <charset val="128"/>
    </font>
    <font>
      <b/>
      <sz val="14"/>
      <color rgb="FFC00000"/>
      <name val="メイリオ"/>
      <family val="3"/>
      <charset val="128"/>
    </font>
    <font>
      <b/>
      <sz val="22"/>
      <color theme="0"/>
      <name val="メイリオ"/>
      <family val="3"/>
      <charset val="128"/>
    </font>
    <font>
      <b/>
      <sz val="20"/>
      <color rgb="FFFFFF00"/>
      <name val="メイリオ"/>
      <family val="3"/>
      <charset val="128"/>
    </font>
  </fonts>
  <fills count="10">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499984740745262"/>
        <bgColor indexed="64"/>
      </patternFill>
    </fill>
    <fill>
      <patternFill patternType="solid">
        <fgColor theme="8" tint="-0.249977111117893"/>
        <bgColor indexed="64"/>
      </patternFill>
    </fill>
    <fill>
      <patternFill patternType="solid">
        <fgColor theme="4" tint="0.79998168889431442"/>
        <bgColor indexed="64"/>
      </patternFill>
    </fill>
    <fill>
      <patternFill patternType="solid">
        <fgColor rgb="FFC00000"/>
        <bgColor indexed="64"/>
      </patternFill>
    </fill>
    <fill>
      <patternFill patternType="solid">
        <fgColor rgb="FFFFBDBD"/>
        <bgColor indexed="64"/>
      </patternFill>
    </fill>
    <fill>
      <patternFill patternType="solid">
        <fgColor rgb="FFFFE7E7"/>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s>
  <cellStyleXfs count="2">
    <xf numFmtId="0" fontId="0" fillId="0" borderId="0">
      <alignment vertical="center"/>
    </xf>
    <xf numFmtId="0" fontId="15" fillId="0" borderId="0" applyNumberFormat="0" applyFill="0" applyBorder="0" applyAlignment="0" applyProtection="0">
      <alignment vertical="center"/>
    </xf>
  </cellStyleXfs>
  <cellXfs count="127">
    <xf numFmtId="0" fontId="0" fillId="0" borderId="0" xfId="0">
      <alignment vertical="center"/>
    </xf>
    <xf numFmtId="0" fontId="2" fillId="0" borderId="0" xfId="0" applyFont="1">
      <alignment vertical="center"/>
    </xf>
    <xf numFmtId="0" fontId="2" fillId="0" borderId="0" xfId="0" applyFont="1" applyBorder="1" applyAlignment="1">
      <alignment horizontal="center" vertical="center"/>
    </xf>
    <xf numFmtId="176" fontId="2" fillId="0" borderId="0" xfId="0" applyNumberFormat="1" applyFont="1" applyBorder="1">
      <alignment vertical="center"/>
    </xf>
    <xf numFmtId="0" fontId="12" fillId="5" borderId="0" xfId="0" applyFont="1" applyFill="1" applyAlignment="1"/>
    <xf numFmtId="0" fontId="11" fillId="5" borderId="0" xfId="0" applyFont="1" applyFill="1" applyAlignment="1"/>
    <xf numFmtId="0" fontId="10" fillId="5" borderId="0" xfId="0" applyFont="1" applyFill="1" applyAlignment="1"/>
    <xf numFmtId="0" fontId="14" fillId="5" borderId="0" xfId="0" applyFont="1" applyFill="1" applyAlignment="1">
      <alignment horizontal="left"/>
    </xf>
    <xf numFmtId="177" fontId="14" fillId="5" borderId="0" xfId="0" applyNumberFormat="1" applyFont="1" applyFill="1" applyAlignment="1">
      <alignment horizontal="center"/>
    </xf>
    <xf numFmtId="0" fontId="14" fillId="5" borderId="0" xfId="0" applyFont="1" applyFill="1" applyAlignment="1"/>
    <xf numFmtId="0" fontId="4" fillId="0" borderId="1" xfId="0" applyFont="1" applyBorder="1" applyAlignment="1">
      <alignment horizontal="center" vertical="center"/>
    </xf>
    <xf numFmtId="0" fontId="4" fillId="0" borderId="1" xfId="0" applyFont="1" applyBorder="1" applyAlignment="1">
      <alignment horizontal="center"/>
    </xf>
    <xf numFmtId="0" fontId="2" fillId="7" borderId="0" xfId="0" applyFont="1" applyFill="1">
      <alignment vertical="center"/>
    </xf>
    <xf numFmtId="0" fontId="2" fillId="0" borderId="12" xfId="0" applyFont="1" applyBorder="1">
      <alignment vertical="center"/>
    </xf>
    <xf numFmtId="0" fontId="2" fillId="0" borderId="0" xfId="0" applyFont="1" applyBorder="1">
      <alignment vertical="center"/>
    </xf>
    <xf numFmtId="0" fontId="2" fillId="0" borderId="13" xfId="0" applyFont="1" applyBorder="1">
      <alignment vertical="center"/>
    </xf>
    <xf numFmtId="0" fontId="2" fillId="0" borderId="14" xfId="0" applyFont="1" applyBorder="1">
      <alignment vertical="center"/>
    </xf>
    <xf numFmtId="0" fontId="2" fillId="0" borderId="16" xfId="0" applyFont="1" applyBorder="1">
      <alignment vertical="center"/>
    </xf>
    <xf numFmtId="0" fontId="2" fillId="8" borderId="12" xfId="0" applyFont="1" applyFill="1" applyBorder="1">
      <alignment vertical="center"/>
    </xf>
    <xf numFmtId="0" fontId="19" fillId="8" borderId="0" xfId="0" applyFont="1" applyFill="1" applyBorder="1">
      <alignment vertical="center"/>
    </xf>
    <xf numFmtId="0" fontId="2" fillId="8" borderId="0" xfId="0" applyFont="1" applyFill="1" applyBorder="1">
      <alignment vertical="center"/>
    </xf>
    <xf numFmtId="0" fontId="2" fillId="8" borderId="13" xfId="0" applyFont="1" applyFill="1" applyBorder="1">
      <alignment vertical="center"/>
    </xf>
    <xf numFmtId="0" fontId="2" fillId="9" borderId="3" xfId="0" applyFont="1" applyFill="1" applyBorder="1">
      <alignment vertical="center"/>
    </xf>
    <xf numFmtId="0" fontId="2" fillId="9" borderId="4" xfId="0" applyFont="1" applyFill="1" applyBorder="1">
      <alignment vertical="center"/>
    </xf>
    <xf numFmtId="0" fontId="2" fillId="9" borderId="11" xfId="0" applyFont="1" applyFill="1" applyBorder="1">
      <alignment vertical="center"/>
    </xf>
    <xf numFmtId="0" fontId="2" fillId="9" borderId="12" xfId="0" applyFont="1" applyFill="1" applyBorder="1">
      <alignment vertical="center"/>
    </xf>
    <xf numFmtId="0" fontId="2" fillId="9" borderId="13" xfId="0" applyFont="1" applyFill="1" applyBorder="1">
      <alignment vertical="center"/>
    </xf>
    <xf numFmtId="0" fontId="2" fillId="9" borderId="0" xfId="0" applyFont="1" applyFill="1" applyBorder="1">
      <alignment vertical="center"/>
    </xf>
    <xf numFmtId="0" fontId="2" fillId="0" borderId="0" xfId="0" applyFont="1" applyAlignment="1"/>
    <xf numFmtId="0" fontId="21" fillId="5" borderId="0" xfId="0" applyFont="1" applyFill="1" applyAlignment="1">
      <alignment horizontal="left"/>
    </xf>
    <xf numFmtId="0" fontId="2" fillId="0" borderId="4" xfId="0" applyFont="1" applyBorder="1">
      <alignment vertical="center"/>
    </xf>
    <xf numFmtId="0" fontId="2" fillId="0" borderId="11" xfId="0" applyFont="1" applyBorder="1">
      <alignment vertical="center"/>
    </xf>
    <xf numFmtId="0" fontId="7" fillId="0" borderId="13" xfId="0" applyFont="1" applyBorder="1">
      <alignment vertical="center"/>
    </xf>
    <xf numFmtId="0" fontId="16" fillId="5" borderId="0" xfId="1" applyFont="1" applyFill="1" applyAlignment="1"/>
    <xf numFmtId="0" fontId="2" fillId="0" borderId="1" xfId="0" applyFont="1" applyBorder="1" applyAlignment="1">
      <alignment horizontal="center" vertical="center"/>
    </xf>
    <xf numFmtId="0" fontId="7" fillId="0" borderId="1" xfId="0" applyFont="1" applyBorder="1" applyAlignment="1">
      <alignment horizontal="center" vertical="center"/>
    </xf>
    <xf numFmtId="0" fontId="7" fillId="0" borderId="11" xfId="0" applyFont="1" applyBorder="1">
      <alignment vertical="center"/>
    </xf>
    <xf numFmtId="0" fontId="2" fillId="0" borderId="1" xfId="0" applyFont="1" applyBorder="1">
      <alignment vertical="center"/>
    </xf>
    <xf numFmtId="176" fontId="8" fillId="2" borderId="1" xfId="0" applyNumberFormat="1" applyFont="1" applyFill="1" applyBorder="1">
      <alignment vertical="center"/>
    </xf>
    <xf numFmtId="0" fontId="13" fillId="5" borderId="0" xfId="0" applyFont="1" applyFill="1" applyAlignment="1"/>
    <xf numFmtId="177" fontId="21" fillId="5" borderId="0" xfId="0" applyNumberFormat="1" applyFont="1" applyFill="1" applyAlignment="1">
      <alignment horizontal="left"/>
    </xf>
    <xf numFmtId="0" fontId="3" fillId="0" borderId="27" xfId="0" applyFont="1" applyBorder="1" applyAlignment="1">
      <alignment horizontal="center" vertical="center"/>
    </xf>
    <xf numFmtId="0" fontId="7" fillId="0" borderId="1" xfId="0" applyFont="1" applyBorder="1" applyAlignment="1">
      <alignment horizontal="center" vertical="center"/>
    </xf>
    <xf numFmtId="0" fontId="3" fillId="0" borderId="12" xfId="0" applyFont="1" applyBorder="1">
      <alignment vertical="center"/>
    </xf>
    <xf numFmtId="0" fontId="3" fillId="0" borderId="0" xfId="0" applyFont="1" applyBorder="1">
      <alignment vertical="center"/>
    </xf>
    <xf numFmtId="0" fontId="3" fillId="0" borderId="13" xfId="0" applyFont="1" applyBorder="1">
      <alignment vertical="center"/>
    </xf>
    <xf numFmtId="176" fontId="3" fillId="0" borderId="1" xfId="0" applyNumberFormat="1" applyFont="1" applyBorder="1">
      <alignment vertical="center"/>
    </xf>
    <xf numFmtId="176" fontId="3" fillId="2" borderId="1" xfId="0" applyNumberFormat="1" applyFont="1" applyFill="1" applyBorder="1">
      <alignment vertical="center"/>
    </xf>
    <xf numFmtId="178" fontId="3" fillId="0" borderId="1" xfId="0" applyNumberFormat="1" applyFont="1" applyBorder="1">
      <alignment vertical="center"/>
    </xf>
    <xf numFmtId="176" fontId="3" fillId="3" borderId="1" xfId="0" applyNumberFormat="1" applyFont="1" applyFill="1" applyBorder="1">
      <alignment vertical="center"/>
    </xf>
    <xf numFmtId="0" fontId="7" fillId="3" borderId="1" xfId="0" applyFont="1" applyFill="1" applyBorder="1" applyAlignment="1">
      <alignment horizontal="center" vertical="center"/>
    </xf>
    <xf numFmtId="0" fontId="7" fillId="0" borderId="2" xfId="0" applyFont="1" applyBorder="1" applyAlignment="1">
      <alignment horizontal="center" vertical="center"/>
    </xf>
    <xf numFmtId="178" fontId="3" fillId="2" borderId="1" xfId="0" applyNumberFormat="1" applyFont="1" applyFill="1" applyBorder="1">
      <alignment vertical="center"/>
    </xf>
    <xf numFmtId="0" fontId="2" fillId="0" borderId="15" xfId="0" applyFont="1" applyBorder="1" applyAlignment="1">
      <alignment horizontal="left" vertical="top" wrapText="1"/>
    </xf>
    <xf numFmtId="0" fontId="2" fillId="0" borderId="15" xfId="0" applyFont="1" applyBorder="1" applyAlignment="1">
      <alignment horizontal="left" vertical="top"/>
    </xf>
    <xf numFmtId="0" fontId="14" fillId="7" borderId="0" xfId="0" applyFont="1" applyFill="1" applyAlignment="1">
      <alignment horizontal="center" vertical="center"/>
    </xf>
    <xf numFmtId="0" fontId="9" fillId="7" borderId="0" xfId="0" applyFont="1" applyFill="1" applyAlignment="1">
      <alignment horizontal="left"/>
    </xf>
    <xf numFmtId="0" fontId="2" fillId="9" borderId="0" xfId="0" applyFont="1" applyFill="1" applyBorder="1" applyAlignment="1">
      <alignment horizontal="left" vertical="top" wrapText="1"/>
    </xf>
    <xf numFmtId="0" fontId="2" fillId="9" borderId="0" xfId="0" applyFont="1" applyFill="1" applyBorder="1" applyAlignment="1">
      <alignment horizontal="left" vertical="top"/>
    </xf>
    <xf numFmtId="0" fontId="2" fillId="0" borderId="0" xfId="0" applyFont="1" applyBorder="1" applyAlignment="1">
      <alignment horizontal="left" vertical="top" wrapText="1"/>
    </xf>
    <xf numFmtId="0" fontId="2" fillId="0" borderId="0" xfId="0" applyFont="1" applyBorder="1" applyAlignment="1">
      <alignment horizontal="left" vertical="top"/>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 xfId="0" applyFont="1" applyBorder="1" applyAlignment="1">
      <alignment horizontal="center" vertical="center"/>
    </xf>
    <xf numFmtId="0" fontId="3" fillId="0" borderId="25" xfId="0" applyFont="1" applyBorder="1" applyAlignment="1">
      <alignment horizontal="center" vertical="center"/>
    </xf>
    <xf numFmtId="0" fontId="3" fillId="0" borderId="24" xfId="0" applyFont="1" applyBorder="1" applyAlignment="1">
      <alignment horizontal="center" vertical="center"/>
    </xf>
    <xf numFmtId="0" fontId="3" fillId="0" borderId="26" xfId="0" applyFont="1" applyBorder="1" applyAlignment="1">
      <alignment horizontal="center" vertical="center"/>
    </xf>
    <xf numFmtId="0" fontId="3" fillId="0" borderId="12" xfId="0" applyFont="1" applyBorder="1" applyAlignment="1">
      <alignment horizontal="center" vertical="center"/>
    </xf>
    <xf numFmtId="0" fontId="3" fillId="0" borderId="0"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25" xfId="0" applyFont="1" applyBorder="1" applyAlignment="1">
      <alignment horizontal="center" vertical="center" wrapText="1"/>
    </xf>
    <xf numFmtId="0" fontId="6" fillId="4" borderId="18" xfId="0" applyFont="1" applyFill="1" applyBorder="1" applyAlignment="1">
      <alignment horizontal="left" shrinkToFit="1"/>
    </xf>
    <xf numFmtId="0" fontId="6" fillId="4" borderId="17" xfId="0" applyFont="1" applyFill="1" applyBorder="1" applyAlignment="1">
      <alignment horizontal="left" shrinkToFit="1"/>
    </xf>
    <xf numFmtId="0" fontId="6" fillId="4" borderId="19" xfId="0" applyFont="1" applyFill="1" applyBorder="1" applyAlignment="1">
      <alignment horizontal="left" shrinkToFit="1"/>
    </xf>
    <xf numFmtId="0" fontId="6" fillId="4" borderId="1" xfId="0" applyFont="1" applyFill="1" applyBorder="1" applyAlignment="1">
      <alignment horizontal="center" vertical="center"/>
    </xf>
    <xf numFmtId="0" fontId="10" fillId="5" borderId="0" xfId="0" applyFont="1" applyFill="1" applyAlignment="1">
      <alignment horizontal="left"/>
    </xf>
    <xf numFmtId="49" fontId="13" fillId="5" borderId="0" xfId="0" applyNumberFormat="1" applyFont="1" applyFill="1" applyAlignment="1">
      <alignment horizontal="left"/>
    </xf>
    <xf numFmtId="0" fontId="3" fillId="6" borderId="18" xfId="0" applyFont="1" applyFill="1" applyBorder="1" applyAlignment="1">
      <alignment horizontal="left" vertical="center"/>
    </xf>
    <xf numFmtId="0" fontId="3" fillId="6" borderId="17" xfId="0" applyFont="1" applyFill="1" applyBorder="1" applyAlignment="1">
      <alignment horizontal="left" vertical="center"/>
    </xf>
    <xf numFmtId="0" fontId="3" fillId="6" borderId="19" xfId="0" applyFont="1" applyFill="1" applyBorder="1" applyAlignment="1">
      <alignment horizontal="left" vertical="center"/>
    </xf>
    <xf numFmtId="0" fontId="3" fillId="0" borderId="18" xfId="0" applyFont="1" applyBorder="1" applyAlignment="1">
      <alignment horizontal="left" vertical="top" wrapText="1"/>
    </xf>
    <xf numFmtId="0" fontId="3" fillId="0" borderId="17" xfId="0" applyFont="1" applyBorder="1" applyAlignment="1">
      <alignment horizontal="left" vertical="top" wrapText="1"/>
    </xf>
    <xf numFmtId="0" fontId="3" fillId="0" borderId="19" xfId="0" applyFont="1" applyBorder="1" applyAlignment="1">
      <alignment horizontal="left" vertical="top" wrapText="1"/>
    </xf>
    <xf numFmtId="0" fontId="3" fillId="2" borderId="25" xfId="0" applyFont="1" applyFill="1" applyBorder="1" applyAlignment="1">
      <alignment horizontal="center" vertical="center" wrapText="1"/>
    </xf>
    <xf numFmtId="0" fontId="3" fillId="2" borderId="24"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0" xfId="0" applyFont="1" applyFill="1" applyBorder="1" applyAlignment="1">
      <alignment horizontal="center" vertical="center"/>
    </xf>
    <xf numFmtId="0" fontId="3" fillId="2" borderId="13" xfId="0" applyFont="1" applyFill="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wrapText="1"/>
    </xf>
    <xf numFmtId="0" fontId="3" fillId="0" borderId="5" xfId="0" applyFont="1" applyBorder="1" applyAlignment="1">
      <alignment horizontal="center" vertical="center"/>
    </xf>
    <xf numFmtId="0" fontId="3" fillId="0" borderId="7" xfId="0" applyFont="1" applyBorder="1" applyAlignment="1">
      <alignment horizontal="center" vertical="center"/>
    </xf>
    <xf numFmtId="0" fontId="3" fillId="0" borderId="6" xfId="0" applyFont="1" applyBorder="1" applyAlignment="1">
      <alignment horizontal="center" vertical="center"/>
    </xf>
    <xf numFmtId="0" fontId="5" fillId="0" borderId="22" xfId="0" applyFont="1" applyBorder="1" applyAlignment="1">
      <alignment horizontal="center" vertical="center"/>
    </xf>
    <xf numFmtId="0" fontId="5" fillId="0" borderId="6" xfId="0" applyFont="1" applyBorder="1" applyAlignment="1">
      <alignment horizontal="center" vertical="center"/>
    </xf>
    <xf numFmtId="0" fontId="5" fillId="0" borderId="23"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3" fillId="2" borderId="5" xfId="0" applyFont="1" applyFill="1" applyBorder="1" applyAlignment="1">
      <alignment horizontal="center" vertical="center"/>
    </xf>
    <xf numFmtId="0" fontId="3" fillId="2" borderId="7"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7" xfId="0" applyFont="1" applyFill="1" applyBorder="1" applyAlignment="1">
      <alignment horizontal="center" vertical="center"/>
    </xf>
    <xf numFmtId="0" fontId="3" fillId="2" borderId="6" xfId="0" applyFont="1" applyFill="1" applyBorder="1" applyAlignment="1">
      <alignment horizontal="center" vertical="center"/>
    </xf>
    <xf numFmtId="0" fontId="7" fillId="0" borderId="28" xfId="0" applyFont="1" applyBorder="1" applyAlignment="1">
      <alignment horizontal="center" vertical="center"/>
    </xf>
    <xf numFmtId="0" fontId="3"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176" fontId="3" fillId="2" borderId="32" xfId="0" applyNumberFormat="1" applyFont="1" applyFill="1" applyBorder="1">
      <alignment vertical="center"/>
    </xf>
    <xf numFmtId="176" fontId="3" fillId="0" borderId="32" xfId="0" applyNumberFormat="1" applyFont="1" applyBorder="1">
      <alignment vertical="center"/>
    </xf>
    <xf numFmtId="0" fontId="7" fillId="0" borderId="33" xfId="0" applyFont="1" applyBorder="1" applyAlignment="1">
      <alignment horizontal="center" vertical="center"/>
    </xf>
    <xf numFmtId="0" fontId="3" fillId="0" borderId="12" xfId="0" applyFont="1" applyBorder="1" applyAlignment="1">
      <alignment horizontal="center" vertical="center" wrapText="1"/>
    </xf>
    <xf numFmtId="0" fontId="7" fillId="0" borderId="34" xfId="0" applyFont="1" applyBorder="1" applyAlignment="1">
      <alignment horizontal="center" vertical="center"/>
    </xf>
    <xf numFmtId="0" fontId="7" fillId="0" borderId="26" xfId="0" applyFont="1" applyBorder="1">
      <alignment vertical="center"/>
    </xf>
    <xf numFmtId="0" fontId="3" fillId="2" borderId="29"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31" xfId="0" applyFont="1" applyFill="1" applyBorder="1" applyAlignment="1">
      <alignment horizontal="center" vertical="center"/>
    </xf>
    <xf numFmtId="176" fontId="3" fillId="3" borderId="32" xfId="0" applyNumberFormat="1" applyFont="1" applyFill="1" applyBorder="1">
      <alignment vertical="center"/>
    </xf>
    <xf numFmtId="176" fontId="8" fillId="2" borderId="32" xfId="0" applyNumberFormat="1" applyFont="1" applyFill="1" applyBorder="1">
      <alignment vertical="center"/>
    </xf>
    <xf numFmtId="178" fontId="3" fillId="2" borderId="32" xfId="0" applyNumberFormat="1" applyFont="1" applyFill="1" applyBorder="1">
      <alignment vertical="center"/>
    </xf>
    <xf numFmtId="178" fontId="3" fillId="0" borderId="32" xfId="0" applyNumberFormat="1" applyFont="1" applyBorder="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0000FF"/>
      <color rgb="FFCCFFFF"/>
      <color rgb="FFFFE7E7"/>
      <color rgb="FFFFBDBD"/>
      <color rgb="FF99FFCC"/>
      <color rgb="FF66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57150</xdr:colOff>
      <xdr:row>7</xdr:row>
      <xdr:rowOff>2856279</xdr:rowOff>
    </xdr:from>
    <xdr:to>
      <xdr:col>12</xdr:col>
      <xdr:colOff>153535</xdr:colOff>
      <xdr:row>7</xdr:row>
      <xdr:rowOff>3790151</xdr:rowOff>
    </xdr:to>
    <xdr:pic>
      <xdr:nvPicPr>
        <xdr:cNvPr id="3" name="Picture 3">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315075" y="8752254"/>
          <a:ext cx="753610" cy="933872"/>
        </a:xfrm>
        <a:prstGeom prst="rect">
          <a:avLst/>
        </a:prstGeom>
        <a:noFill/>
        <a:ln w="9525">
          <a:solidFill>
            <a:schemeClr val="bg1">
              <a:lumMod val="65000"/>
            </a:schemeClr>
          </a:solidFill>
          <a:miter lim="800000"/>
          <a:headEnd/>
          <a:tailEnd/>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1" tint="0.34998626667073579"/>
  </sheetPr>
  <dimension ref="B1:P11"/>
  <sheetViews>
    <sheetView showGridLines="0" zoomScaleNormal="100" workbookViewId="0"/>
  </sheetViews>
  <sheetFormatPr defaultColWidth="8.6640625" defaultRowHeight="17.5" x14ac:dyDescent="0.55000000000000004"/>
  <cols>
    <col min="1" max="1" width="2.6640625" style="1" customWidth="1"/>
    <col min="2" max="2" width="1.9140625" style="1" customWidth="1"/>
    <col min="3" max="13" width="8.6640625" style="1"/>
    <col min="14" max="14" width="1.9140625" style="1" customWidth="1"/>
    <col min="15" max="16384" width="8.6640625" style="1"/>
  </cols>
  <sheetData>
    <row r="1" spans="2:16" ht="44" customHeight="1" x14ac:dyDescent="1.1499999999999999">
      <c r="B1" s="12"/>
      <c r="C1" s="56" t="s">
        <v>30</v>
      </c>
      <c r="D1" s="56"/>
      <c r="E1" s="56"/>
      <c r="F1" s="56"/>
      <c r="G1" s="56"/>
      <c r="H1" s="56"/>
      <c r="I1" s="56"/>
      <c r="J1" s="56"/>
      <c r="K1" s="56"/>
      <c r="L1" s="56"/>
      <c r="M1" s="56"/>
      <c r="N1" s="12"/>
    </row>
    <row r="2" spans="2:16" ht="31.5" x14ac:dyDescent="0.55000000000000004">
      <c r="B2" s="12"/>
      <c r="C2" s="55" t="s">
        <v>28</v>
      </c>
      <c r="D2" s="55"/>
      <c r="E2" s="55"/>
      <c r="F2" s="55"/>
      <c r="G2" s="55"/>
      <c r="H2" s="55"/>
      <c r="I2" s="55"/>
      <c r="J2" s="55"/>
      <c r="K2" s="55"/>
      <c r="L2" s="55"/>
      <c r="M2" s="55"/>
      <c r="N2" s="12"/>
    </row>
    <row r="3" spans="2:16" x14ac:dyDescent="0.55000000000000004">
      <c r="B3" s="22"/>
      <c r="C3" s="23"/>
      <c r="D3" s="23"/>
      <c r="E3" s="23"/>
      <c r="F3" s="23"/>
      <c r="G3" s="23"/>
      <c r="H3" s="23"/>
      <c r="I3" s="23"/>
      <c r="J3" s="23"/>
      <c r="K3" s="23"/>
      <c r="L3" s="23"/>
      <c r="M3" s="23"/>
      <c r="N3" s="24"/>
    </row>
    <row r="4" spans="2:16" ht="80.5" customHeight="1" x14ac:dyDescent="0.6">
      <c r="B4" s="25"/>
      <c r="C4" s="57" t="s">
        <v>31</v>
      </c>
      <c r="D4" s="58"/>
      <c r="E4" s="58"/>
      <c r="F4" s="58"/>
      <c r="G4" s="58"/>
      <c r="H4" s="58"/>
      <c r="I4" s="58"/>
      <c r="J4" s="58"/>
      <c r="K4" s="58"/>
      <c r="L4" s="58"/>
      <c r="M4" s="58"/>
      <c r="N4" s="26"/>
      <c r="P4" s="28"/>
    </row>
    <row r="5" spans="2:16" x14ac:dyDescent="0.55000000000000004">
      <c r="B5" s="25"/>
      <c r="C5" s="27"/>
      <c r="D5" s="27"/>
      <c r="E5" s="27"/>
      <c r="F5" s="27"/>
      <c r="G5" s="27"/>
      <c r="H5" s="27"/>
      <c r="I5" s="27"/>
      <c r="J5" s="27"/>
      <c r="K5" s="27"/>
      <c r="L5" s="27"/>
      <c r="M5" s="27"/>
      <c r="N5" s="26"/>
    </row>
    <row r="6" spans="2:16" ht="22.5" x14ac:dyDescent="0.55000000000000004">
      <c r="B6" s="18"/>
      <c r="C6" s="19" t="s">
        <v>32</v>
      </c>
      <c r="D6" s="20"/>
      <c r="E6" s="20"/>
      <c r="F6" s="20"/>
      <c r="G6" s="20"/>
      <c r="H6" s="20"/>
      <c r="I6" s="20"/>
      <c r="J6" s="20"/>
      <c r="K6" s="20"/>
      <c r="L6" s="20"/>
      <c r="M6" s="20"/>
      <c r="N6" s="21"/>
    </row>
    <row r="7" spans="2:16" ht="251" customHeight="1" x14ac:dyDescent="0.55000000000000004">
      <c r="B7" s="13"/>
      <c r="C7" s="59" t="s">
        <v>35</v>
      </c>
      <c r="D7" s="60"/>
      <c r="E7" s="60"/>
      <c r="F7" s="60"/>
      <c r="G7" s="60"/>
      <c r="H7" s="60"/>
      <c r="I7" s="60"/>
      <c r="J7" s="60"/>
      <c r="K7" s="60"/>
      <c r="L7" s="60"/>
      <c r="M7" s="60"/>
      <c r="N7" s="15"/>
    </row>
    <row r="8" spans="2:16" ht="331" customHeight="1" x14ac:dyDescent="0.55000000000000004">
      <c r="B8" s="13"/>
      <c r="C8" s="59" t="s">
        <v>36</v>
      </c>
      <c r="D8" s="59"/>
      <c r="E8" s="59"/>
      <c r="F8" s="59"/>
      <c r="G8" s="59"/>
      <c r="H8" s="59"/>
      <c r="I8" s="59"/>
      <c r="J8" s="59"/>
      <c r="K8" s="59"/>
      <c r="L8" s="59"/>
      <c r="M8" s="59"/>
      <c r="N8" s="15"/>
    </row>
    <row r="9" spans="2:16" ht="22.5" x14ac:dyDescent="0.55000000000000004">
      <c r="B9" s="18"/>
      <c r="C9" s="19" t="s">
        <v>29</v>
      </c>
      <c r="D9" s="20"/>
      <c r="E9" s="20"/>
      <c r="F9" s="20"/>
      <c r="G9" s="20"/>
      <c r="H9" s="20"/>
      <c r="I9" s="20"/>
      <c r="J9" s="20"/>
      <c r="K9" s="20"/>
      <c r="L9" s="20"/>
      <c r="M9" s="20"/>
      <c r="N9" s="21"/>
    </row>
    <row r="10" spans="2:16" ht="409.6" customHeight="1" x14ac:dyDescent="0.55000000000000004">
      <c r="B10" s="13"/>
      <c r="C10" s="59" t="s">
        <v>37</v>
      </c>
      <c r="D10" s="60"/>
      <c r="E10" s="60"/>
      <c r="F10" s="60"/>
      <c r="G10" s="60"/>
      <c r="H10" s="60"/>
      <c r="I10" s="60"/>
      <c r="J10" s="60"/>
      <c r="K10" s="60"/>
      <c r="L10" s="60"/>
      <c r="M10" s="60"/>
      <c r="N10" s="15"/>
    </row>
    <row r="11" spans="2:16" ht="139.75" customHeight="1" x14ac:dyDescent="0.55000000000000004">
      <c r="B11" s="16"/>
      <c r="C11" s="53" t="s">
        <v>38</v>
      </c>
      <c r="D11" s="54"/>
      <c r="E11" s="54"/>
      <c r="F11" s="54"/>
      <c r="G11" s="54"/>
      <c r="H11" s="54"/>
      <c r="I11" s="54"/>
      <c r="J11" s="54"/>
      <c r="K11" s="54"/>
      <c r="L11" s="54"/>
      <c r="M11" s="54"/>
      <c r="N11" s="17"/>
    </row>
  </sheetData>
  <mergeCells count="7">
    <mergeCell ref="C11:M11"/>
    <mergeCell ref="C2:M2"/>
    <mergeCell ref="C1:M1"/>
    <mergeCell ref="C4:M4"/>
    <mergeCell ref="C7:M7"/>
    <mergeCell ref="C10:M10"/>
    <mergeCell ref="C8:M8"/>
  </mergeCells>
  <phoneticPr fontId="1"/>
  <printOptions horizontalCentered="1"/>
  <pageMargins left="0" right="0" top="0.74803149606299213" bottom="0" header="0.31496062992125984" footer="0.31496062992125984"/>
  <pageSetup paperSize="8" scale="80"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showGridLines="0" workbookViewId="0"/>
  </sheetViews>
  <sheetFormatPr defaultRowHeight="18" x14ac:dyDescent="0.55000000000000004"/>
  <sheetData/>
  <phoneticPr fontId="1"/>
  <pageMargins left="0.7" right="0.7" top="0.75" bottom="0.75" header="0.3" footer="0.3"/>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U91"/>
  <sheetViews>
    <sheetView showGridLines="0" tabSelected="1" zoomScale="60" zoomScaleNormal="60" workbookViewId="0"/>
  </sheetViews>
  <sheetFormatPr defaultColWidth="8.6640625" defaultRowHeight="17.5" x14ac:dyDescent="0.55000000000000004"/>
  <cols>
    <col min="1" max="1" width="3.08203125" style="1" customWidth="1"/>
    <col min="2" max="2" width="4.1640625" style="1" customWidth="1"/>
    <col min="3" max="3" width="13.08203125" style="1" customWidth="1"/>
    <col min="4" max="4" width="3.9140625" style="1" customWidth="1"/>
    <col min="5" max="5" width="17" style="1" customWidth="1"/>
    <col min="6" max="6" width="4.83203125" style="1" customWidth="1"/>
    <col min="7" max="7" width="7.5" style="1" customWidth="1"/>
    <col min="8" max="8" width="4.83203125" style="1" customWidth="1"/>
    <col min="9" max="9" width="10.9140625" style="1" customWidth="1"/>
    <col min="10" max="10" width="4.1640625" style="1" customWidth="1"/>
    <col min="11" max="11" width="6.83203125" style="1" customWidth="1"/>
    <col min="12" max="12" width="6.9140625" style="1" customWidth="1"/>
    <col min="13" max="20" width="13.83203125" style="1" customWidth="1"/>
    <col min="21" max="21" width="11.1640625" style="1" customWidth="1"/>
    <col min="22" max="16384" width="8.6640625" style="1"/>
  </cols>
  <sheetData>
    <row r="1" spans="2:20" ht="25.5" x14ac:dyDescent="0.85">
      <c r="B1" s="4" t="s">
        <v>26</v>
      </c>
      <c r="C1" s="4"/>
      <c r="D1" s="4"/>
      <c r="E1" s="4"/>
      <c r="F1" s="4"/>
      <c r="G1" s="4"/>
      <c r="H1" s="4"/>
      <c r="I1" s="4"/>
      <c r="J1" s="4"/>
      <c r="K1" s="5"/>
      <c r="L1" s="5"/>
      <c r="M1" s="5"/>
      <c r="N1" s="5"/>
      <c r="O1" s="5"/>
      <c r="P1" s="5"/>
      <c r="Q1" s="5"/>
      <c r="R1" s="5"/>
      <c r="S1" s="33"/>
      <c r="T1" s="33"/>
    </row>
    <row r="2" spans="2:20" ht="38" x14ac:dyDescent="1.25">
      <c r="B2" s="78" t="s">
        <v>27</v>
      </c>
      <c r="C2" s="78"/>
      <c r="D2" s="78"/>
      <c r="E2" s="78"/>
      <c r="F2" s="78"/>
      <c r="G2" s="78"/>
      <c r="H2" s="78"/>
      <c r="I2" s="78"/>
      <c r="J2" s="79" t="s">
        <v>66</v>
      </c>
      <c r="K2" s="79"/>
      <c r="L2" s="79"/>
      <c r="M2" s="39" t="s">
        <v>67</v>
      </c>
      <c r="N2" s="39"/>
      <c r="O2" s="39"/>
      <c r="P2" s="39"/>
      <c r="Q2" s="39"/>
      <c r="R2" s="39"/>
      <c r="S2" s="39"/>
      <c r="T2" s="6"/>
    </row>
    <row r="3" spans="2:20" ht="31.5" x14ac:dyDescent="1.05">
      <c r="B3" s="7"/>
      <c r="C3" s="29" t="s">
        <v>34</v>
      </c>
      <c r="D3" s="7"/>
      <c r="E3" s="7"/>
      <c r="F3" s="7"/>
      <c r="G3" s="29" t="s">
        <v>47</v>
      </c>
      <c r="H3" s="7"/>
      <c r="I3" s="7"/>
      <c r="J3" s="40" t="s">
        <v>48</v>
      </c>
      <c r="K3" s="8"/>
      <c r="L3" s="8"/>
      <c r="M3" s="8"/>
      <c r="N3" s="8"/>
      <c r="O3" s="8"/>
      <c r="P3" s="8"/>
      <c r="Q3" s="8"/>
      <c r="R3" s="8"/>
      <c r="S3" s="8"/>
      <c r="T3" s="9"/>
    </row>
    <row r="4" spans="2:20" ht="22.5" x14ac:dyDescent="0.55000000000000004">
      <c r="B4" s="80" t="s">
        <v>0</v>
      </c>
      <c r="C4" s="81"/>
      <c r="D4" s="81"/>
      <c r="E4" s="81"/>
      <c r="F4" s="81"/>
      <c r="G4" s="81"/>
      <c r="H4" s="81"/>
      <c r="I4" s="81"/>
      <c r="J4" s="81"/>
      <c r="K4" s="81"/>
      <c r="L4" s="81"/>
      <c r="M4" s="81"/>
      <c r="N4" s="81"/>
      <c r="O4" s="81"/>
      <c r="P4" s="81"/>
      <c r="Q4" s="81"/>
      <c r="R4" s="81"/>
      <c r="S4" s="81"/>
      <c r="T4" s="82"/>
    </row>
    <row r="5" spans="2:20" ht="67.75" customHeight="1" x14ac:dyDescent="0.55000000000000004">
      <c r="B5" s="83" t="s">
        <v>64</v>
      </c>
      <c r="C5" s="84"/>
      <c r="D5" s="84"/>
      <c r="E5" s="84"/>
      <c r="F5" s="84"/>
      <c r="G5" s="84"/>
      <c r="H5" s="84"/>
      <c r="I5" s="84"/>
      <c r="J5" s="84"/>
      <c r="K5" s="84"/>
      <c r="L5" s="84"/>
      <c r="M5" s="84"/>
      <c r="N5" s="84"/>
      <c r="O5" s="84"/>
      <c r="P5" s="84"/>
      <c r="Q5" s="84"/>
      <c r="R5" s="84"/>
      <c r="S5" s="84"/>
      <c r="T5" s="85"/>
    </row>
    <row r="6" spans="2:20" ht="6" customHeight="1" x14ac:dyDescent="0.55000000000000004"/>
    <row r="7" spans="2:20" ht="28.5" x14ac:dyDescent="0.95">
      <c r="B7" s="11">
        <v>1</v>
      </c>
      <c r="C7" s="74" t="s">
        <v>46</v>
      </c>
      <c r="D7" s="75"/>
      <c r="E7" s="76"/>
      <c r="F7" s="10">
        <v>1</v>
      </c>
      <c r="G7" s="77" t="s">
        <v>24</v>
      </c>
      <c r="H7" s="77"/>
      <c r="I7" s="77"/>
      <c r="J7" s="30"/>
      <c r="K7" s="30"/>
      <c r="L7" s="30"/>
      <c r="M7" s="30"/>
      <c r="N7" s="30"/>
      <c r="O7" s="30"/>
      <c r="P7" s="30"/>
      <c r="Q7" s="30"/>
      <c r="R7" s="30"/>
      <c r="S7" s="30"/>
      <c r="T7" s="31"/>
    </row>
    <row r="8" spans="2:20" ht="7.25" customHeight="1" x14ac:dyDescent="0.55000000000000004">
      <c r="B8" s="13"/>
      <c r="C8" s="14"/>
      <c r="D8" s="14"/>
      <c r="E8" s="14"/>
      <c r="F8" s="14"/>
      <c r="G8" s="14"/>
      <c r="H8" s="14"/>
      <c r="I8" s="14"/>
      <c r="J8" s="14"/>
      <c r="K8" s="14"/>
      <c r="L8" s="14"/>
      <c r="M8" s="14"/>
      <c r="N8" s="14"/>
      <c r="O8" s="14"/>
      <c r="P8" s="14"/>
      <c r="Q8" s="14"/>
      <c r="R8" s="14"/>
      <c r="S8" s="14"/>
      <c r="T8" s="15"/>
    </row>
    <row r="9" spans="2:20" ht="44.4" customHeight="1" x14ac:dyDescent="0.55000000000000004">
      <c r="B9" s="83" t="s">
        <v>82</v>
      </c>
      <c r="C9" s="84"/>
      <c r="D9" s="84"/>
      <c r="E9" s="84"/>
      <c r="F9" s="84"/>
      <c r="G9" s="84"/>
      <c r="H9" s="84"/>
      <c r="I9" s="84"/>
      <c r="J9" s="84"/>
      <c r="K9" s="84"/>
      <c r="L9" s="84"/>
      <c r="M9" s="84"/>
      <c r="N9" s="84"/>
      <c r="O9" s="84"/>
      <c r="P9" s="84"/>
      <c r="Q9" s="84"/>
      <c r="R9" s="84"/>
      <c r="S9" s="84"/>
      <c r="T9" s="85"/>
    </row>
    <row r="10" spans="2:20" x14ac:dyDescent="0.55000000000000004">
      <c r="B10" s="13"/>
      <c r="C10" s="14"/>
      <c r="D10" s="14"/>
      <c r="E10" s="14"/>
      <c r="F10" s="14"/>
      <c r="G10" s="14"/>
      <c r="H10" s="14"/>
      <c r="I10" s="14"/>
      <c r="J10" s="14"/>
      <c r="K10" s="14"/>
      <c r="L10" s="14"/>
      <c r="M10" s="14"/>
      <c r="N10" s="14"/>
      <c r="O10" s="14"/>
      <c r="P10" s="14"/>
      <c r="Q10" s="14"/>
      <c r="R10" s="14"/>
      <c r="S10" s="14"/>
      <c r="T10" s="15"/>
    </row>
    <row r="11" spans="2:20" ht="41.4" customHeight="1" x14ac:dyDescent="0.55000000000000004">
      <c r="B11" s="83" t="s">
        <v>68</v>
      </c>
      <c r="C11" s="84"/>
      <c r="D11" s="84"/>
      <c r="E11" s="84"/>
      <c r="F11" s="84"/>
      <c r="G11" s="84"/>
      <c r="H11" s="84"/>
      <c r="I11" s="84"/>
      <c r="J11" s="84"/>
      <c r="K11" s="84"/>
      <c r="L11" s="84"/>
      <c r="M11" s="84"/>
      <c r="N11" s="84"/>
      <c r="O11" s="84"/>
      <c r="P11" s="84"/>
      <c r="Q11" s="84"/>
      <c r="R11" s="84"/>
      <c r="S11" s="84"/>
      <c r="T11" s="85"/>
    </row>
    <row r="12" spans="2:20" ht="19.75" customHeight="1" x14ac:dyDescent="0.55000000000000004">
      <c r="B12" s="43"/>
      <c r="C12" s="44"/>
      <c r="D12" s="44"/>
      <c r="E12" s="44"/>
      <c r="F12" s="44"/>
      <c r="G12" s="44"/>
      <c r="H12" s="44"/>
      <c r="I12" s="44"/>
      <c r="J12" s="44"/>
      <c r="K12" s="44"/>
      <c r="L12" s="44"/>
      <c r="M12" s="44"/>
      <c r="N12" s="44"/>
      <c r="O12" s="44"/>
      <c r="P12" s="44"/>
      <c r="Q12" s="44"/>
      <c r="R12" s="44"/>
      <c r="S12" s="44"/>
      <c r="T12" s="45"/>
    </row>
    <row r="13" spans="2:20" ht="19.75" customHeight="1" thickBot="1" x14ac:dyDescent="0.6">
      <c r="B13" s="43"/>
      <c r="C13" s="44" t="s">
        <v>50</v>
      </c>
      <c r="D13" s="44"/>
      <c r="E13" s="44"/>
      <c r="F13" s="44"/>
      <c r="G13" s="44"/>
      <c r="H13" s="44"/>
      <c r="I13" s="44"/>
      <c r="J13" s="44"/>
      <c r="K13" s="44"/>
      <c r="L13" s="44"/>
      <c r="M13" s="44"/>
      <c r="N13" s="44"/>
      <c r="O13" s="44"/>
      <c r="P13" s="44"/>
      <c r="Q13" s="44"/>
      <c r="R13" s="44"/>
      <c r="S13" s="44"/>
      <c r="T13" s="45"/>
    </row>
    <row r="14" spans="2:20" ht="19.75" customHeight="1" thickBot="1" x14ac:dyDescent="0.6">
      <c r="B14" s="43"/>
      <c r="C14" s="41" t="s">
        <v>49</v>
      </c>
      <c r="D14" s="44"/>
      <c r="E14" s="44"/>
      <c r="F14" s="44"/>
      <c r="G14" s="44"/>
      <c r="H14" s="44"/>
      <c r="I14" s="44"/>
      <c r="J14" s="44"/>
      <c r="K14" s="44"/>
      <c r="L14" s="44"/>
      <c r="M14" s="44"/>
      <c r="N14" s="44"/>
      <c r="O14" s="44"/>
      <c r="P14" s="44"/>
      <c r="Q14" s="44"/>
      <c r="R14" s="44"/>
      <c r="S14" s="44"/>
      <c r="T14" s="45"/>
    </row>
    <row r="15" spans="2:20" ht="19.75" customHeight="1" thickBot="1" x14ac:dyDescent="0.6">
      <c r="B15" s="43"/>
      <c r="C15" s="44"/>
      <c r="D15" s="105" t="s">
        <v>69</v>
      </c>
      <c r="E15" s="106"/>
      <c r="F15" s="44"/>
      <c r="G15" s="44" t="s">
        <v>54</v>
      </c>
      <c r="H15" s="44"/>
      <c r="I15" s="44"/>
      <c r="J15" s="44"/>
      <c r="K15" s="44"/>
      <c r="L15" s="44"/>
      <c r="M15" s="44"/>
      <c r="N15" s="44"/>
      <c r="O15" s="44"/>
      <c r="P15" s="44"/>
      <c r="Q15" s="44"/>
      <c r="R15" s="44"/>
      <c r="S15" s="44"/>
      <c r="T15" s="45"/>
    </row>
    <row r="16" spans="2:20" ht="19.75" customHeight="1" thickBot="1" x14ac:dyDescent="0.6">
      <c r="B16" s="43"/>
      <c r="C16" s="44"/>
      <c r="D16" s="107" t="s">
        <v>70</v>
      </c>
      <c r="E16" s="108"/>
      <c r="F16" s="44"/>
      <c r="G16" s="44"/>
      <c r="H16" s="44"/>
      <c r="I16" s="44"/>
      <c r="J16" s="44"/>
      <c r="K16" s="44"/>
      <c r="L16" s="44"/>
      <c r="M16" s="44"/>
      <c r="N16" s="44"/>
      <c r="O16" s="44"/>
      <c r="P16" s="44"/>
      <c r="Q16" s="44"/>
      <c r="R16" s="44"/>
      <c r="S16" s="44"/>
      <c r="T16" s="45"/>
    </row>
    <row r="17" spans="2:20" ht="19.75" customHeight="1" thickBot="1" x14ac:dyDescent="0.6">
      <c r="B17" s="43"/>
      <c r="C17" s="44"/>
      <c r="D17" s="96" t="s">
        <v>51</v>
      </c>
      <c r="E17" s="97"/>
      <c r="F17" s="44"/>
      <c r="G17" s="44" t="s">
        <v>62</v>
      </c>
      <c r="H17" s="44"/>
      <c r="I17" s="44"/>
      <c r="J17" s="44"/>
      <c r="K17" s="44"/>
      <c r="L17" s="44"/>
      <c r="M17" s="44"/>
      <c r="N17" s="44"/>
      <c r="O17" s="44"/>
      <c r="P17" s="44"/>
      <c r="Q17" s="44"/>
      <c r="R17" s="44"/>
      <c r="S17" s="44"/>
      <c r="T17" s="45"/>
    </row>
    <row r="18" spans="2:20" ht="19.75" customHeight="1" thickBot="1" x14ac:dyDescent="0.6">
      <c r="B18" s="43"/>
      <c r="C18" s="44"/>
      <c r="D18" s="44"/>
      <c r="E18" s="44"/>
      <c r="F18" s="44"/>
      <c r="G18" s="44"/>
      <c r="H18" s="44"/>
      <c r="I18" s="44"/>
      <c r="J18" s="44"/>
      <c r="K18" s="44"/>
      <c r="L18" s="44"/>
      <c r="M18" s="44"/>
      <c r="N18" s="44"/>
      <c r="O18" s="44"/>
      <c r="P18" s="44"/>
      <c r="Q18" s="44"/>
      <c r="R18" s="44"/>
      <c r="S18" s="44"/>
      <c r="T18" s="45"/>
    </row>
    <row r="19" spans="2:20" ht="19.75" customHeight="1" thickBot="1" x14ac:dyDescent="0.6">
      <c r="B19" s="96" t="s">
        <v>52</v>
      </c>
      <c r="C19" s="97"/>
      <c r="D19" s="44"/>
      <c r="E19" s="44"/>
      <c r="F19" s="44"/>
      <c r="G19" s="44"/>
      <c r="H19" s="44"/>
      <c r="I19" s="44"/>
      <c r="J19" s="44"/>
      <c r="K19" s="44"/>
      <c r="L19" s="44"/>
      <c r="M19" s="44"/>
      <c r="N19" s="44"/>
      <c r="O19" s="44"/>
      <c r="P19" s="44"/>
      <c r="Q19" s="44"/>
      <c r="R19" s="44"/>
      <c r="S19" s="44"/>
      <c r="T19" s="45"/>
    </row>
    <row r="20" spans="2:20" ht="19.75" customHeight="1" thickBot="1" x14ac:dyDescent="0.6">
      <c r="B20" s="105" t="s">
        <v>103</v>
      </c>
      <c r="C20" s="109"/>
      <c r="D20" s="109"/>
      <c r="E20" s="109"/>
      <c r="F20" s="109"/>
      <c r="G20" s="106"/>
      <c r="H20" s="96" t="s">
        <v>104</v>
      </c>
      <c r="I20" s="98"/>
      <c r="J20" s="98"/>
      <c r="K20" s="97"/>
      <c r="L20" s="96" t="s">
        <v>53</v>
      </c>
      <c r="M20" s="97"/>
      <c r="N20" s="96" t="s">
        <v>105</v>
      </c>
      <c r="O20" s="97"/>
      <c r="P20" s="96" t="s">
        <v>104</v>
      </c>
      <c r="Q20" s="98"/>
      <c r="R20" s="98"/>
      <c r="S20" s="97"/>
      <c r="T20" s="45"/>
    </row>
    <row r="21" spans="2:20" ht="19.75" customHeight="1" thickBot="1" x14ac:dyDescent="0.6">
      <c r="B21" s="43"/>
      <c r="C21" s="44"/>
      <c r="D21" s="44"/>
      <c r="E21" s="44"/>
      <c r="F21" s="44"/>
      <c r="G21" s="44"/>
      <c r="H21" s="44"/>
      <c r="I21" s="44"/>
      <c r="J21" s="44"/>
      <c r="K21" s="44"/>
      <c r="L21" s="44"/>
      <c r="M21" s="44"/>
      <c r="N21" s="44"/>
      <c r="O21" s="44"/>
      <c r="P21" s="44"/>
      <c r="Q21" s="44"/>
      <c r="R21" s="44"/>
      <c r="S21" s="44"/>
      <c r="T21" s="45"/>
    </row>
    <row r="22" spans="2:20" ht="29" thickBot="1" x14ac:dyDescent="0.6">
      <c r="B22" s="99" t="s">
        <v>71</v>
      </c>
      <c r="C22" s="100"/>
      <c r="D22" s="100"/>
      <c r="E22" s="100"/>
      <c r="F22" s="100"/>
      <c r="G22" s="100"/>
      <c r="H22" s="100"/>
      <c r="I22" s="100"/>
      <c r="J22" s="100"/>
      <c r="K22" s="100"/>
      <c r="L22" s="100"/>
      <c r="M22" s="100"/>
      <c r="N22" s="100"/>
      <c r="O22" s="100"/>
      <c r="P22" s="100"/>
      <c r="Q22" s="100"/>
      <c r="R22" s="100"/>
      <c r="S22" s="100"/>
      <c r="T22" s="101"/>
    </row>
    <row r="23" spans="2:20" ht="22.5" x14ac:dyDescent="0.55000000000000004">
      <c r="B23" s="37" t="s">
        <v>1</v>
      </c>
      <c r="C23" s="102" t="s">
        <v>2</v>
      </c>
      <c r="D23" s="103"/>
      <c r="E23" s="104"/>
      <c r="F23" s="102" t="s">
        <v>12</v>
      </c>
      <c r="G23" s="103"/>
      <c r="H23" s="103"/>
      <c r="I23" s="103"/>
      <c r="J23" s="104"/>
      <c r="K23" s="34" t="s">
        <v>3</v>
      </c>
      <c r="L23" s="34" t="s">
        <v>4</v>
      </c>
      <c r="M23" s="35" t="s">
        <v>5</v>
      </c>
      <c r="N23" s="35" t="s">
        <v>6</v>
      </c>
      <c r="O23" s="35" t="s">
        <v>7</v>
      </c>
      <c r="P23" s="35" t="s">
        <v>8</v>
      </c>
      <c r="Q23" s="35" t="s">
        <v>9</v>
      </c>
      <c r="R23" s="35" t="s">
        <v>10</v>
      </c>
      <c r="S23" s="35" t="s">
        <v>11</v>
      </c>
      <c r="T23" s="36"/>
    </row>
    <row r="24" spans="2:20" ht="22.5" x14ac:dyDescent="0.55000000000000004">
      <c r="B24" s="61" t="s">
        <v>23</v>
      </c>
      <c r="C24" s="92" t="s">
        <v>72</v>
      </c>
      <c r="D24" s="93"/>
      <c r="E24" s="94"/>
      <c r="F24" s="95" t="s">
        <v>77</v>
      </c>
      <c r="G24" s="93"/>
      <c r="H24" s="93"/>
      <c r="I24" s="93"/>
      <c r="J24" s="94"/>
      <c r="K24" s="61" t="s">
        <v>21</v>
      </c>
      <c r="L24" s="61" t="s">
        <v>22</v>
      </c>
      <c r="M24" s="46">
        <v>0</v>
      </c>
      <c r="N24" s="47">
        <f>M36</f>
        <v>10000</v>
      </c>
      <c r="O24" s="47">
        <f t="shared" ref="O24:R26" si="0">N36</f>
        <v>10000</v>
      </c>
      <c r="P24" s="47">
        <f t="shared" si="0"/>
        <v>10000</v>
      </c>
      <c r="Q24" s="47">
        <f t="shared" si="0"/>
        <v>10000</v>
      </c>
      <c r="R24" s="47">
        <f t="shared" si="0"/>
        <v>10000</v>
      </c>
      <c r="S24" s="46"/>
      <c r="T24" s="32"/>
    </row>
    <row r="25" spans="2:20" ht="22.5" x14ac:dyDescent="0.55000000000000004">
      <c r="B25" s="62"/>
      <c r="C25" s="67"/>
      <c r="D25" s="68"/>
      <c r="E25" s="69"/>
      <c r="F25" s="67"/>
      <c r="G25" s="68"/>
      <c r="H25" s="68"/>
      <c r="I25" s="68"/>
      <c r="J25" s="69"/>
      <c r="K25" s="62"/>
      <c r="L25" s="62"/>
      <c r="M25" s="42" t="s">
        <v>13</v>
      </c>
      <c r="N25" s="42" t="s">
        <v>14</v>
      </c>
      <c r="O25" s="42" t="s">
        <v>15</v>
      </c>
      <c r="P25" s="42" t="s">
        <v>16</v>
      </c>
      <c r="Q25" s="42" t="s">
        <v>17</v>
      </c>
      <c r="R25" s="42" t="s">
        <v>18</v>
      </c>
      <c r="S25" s="42" t="s">
        <v>19</v>
      </c>
      <c r="T25" s="42" t="s">
        <v>20</v>
      </c>
    </row>
    <row r="26" spans="2:20" ht="23" thickBot="1" x14ac:dyDescent="0.6">
      <c r="B26" s="110"/>
      <c r="C26" s="111"/>
      <c r="D26" s="112"/>
      <c r="E26" s="113"/>
      <c r="F26" s="111"/>
      <c r="G26" s="112"/>
      <c r="H26" s="112"/>
      <c r="I26" s="112"/>
      <c r="J26" s="113"/>
      <c r="K26" s="110"/>
      <c r="L26" s="110"/>
      <c r="M26" s="114">
        <f>R36</f>
        <v>10000</v>
      </c>
      <c r="N26" s="114">
        <f>M38</f>
        <v>10000</v>
      </c>
      <c r="O26" s="114">
        <f t="shared" si="0"/>
        <v>10000</v>
      </c>
      <c r="P26" s="114">
        <f t="shared" si="0"/>
        <v>10000</v>
      </c>
      <c r="Q26" s="114">
        <f t="shared" si="0"/>
        <v>10000</v>
      </c>
      <c r="R26" s="114">
        <f t="shared" si="0"/>
        <v>10000</v>
      </c>
      <c r="S26" s="115"/>
      <c r="T26" s="115"/>
    </row>
    <row r="27" spans="2:20" ht="22.5" x14ac:dyDescent="0.55000000000000004">
      <c r="B27" s="116" t="s">
        <v>33</v>
      </c>
      <c r="C27" s="86" t="s">
        <v>73</v>
      </c>
      <c r="D27" s="87"/>
      <c r="E27" s="88"/>
      <c r="F27" s="86" t="s">
        <v>25</v>
      </c>
      <c r="G27" s="87"/>
      <c r="H27" s="87"/>
      <c r="I27" s="87"/>
      <c r="J27" s="88"/>
      <c r="K27" s="116" t="s">
        <v>21</v>
      </c>
      <c r="L27" s="116" t="s">
        <v>22</v>
      </c>
      <c r="M27" s="118" t="s">
        <v>5</v>
      </c>
      <c r="N27" s="118" t="s">
        <v>6</v>
      </c>
      <c r="O27" s="118" t="s">
        <v>7</v>
      </c>
      <c r="P27" s="118" t="s">
        <v>8</v>
      </c>
      <c r="Q27" s="118" t="s">
        <v>9</v>
      </c>
      <c r="R27" s="118" t="s">
        <v>10</v>
      </c>
      <c r="S27" s="118" t="s">
        <v>11</v>
      </c>
      <c r="T27" s="119"/>
    </row>
    <row r="28" spans="2:20" ht="22.5" x14ac:dyDescent="0.55000000000000004">
      <c r="B28" s="62"/>
      <c r="C28" s="89"/>
      <c r="D28" s="90"/>
      <c r="E28" s="91"/>
      <c r="F28" s="89"/>
      <c r="G28" s="90"/>
      <c r="H28" s="90"/>
      <c r="I28" s="90"/>
      <c r="J28" s="91"/>
      <c r="K28" s="62"/>
      <c r="L28" s="62"/>
      <c r="M28" s="49">
        <v>10000</v>
      </c>
      <c r="N28" s="49"/>
      <c r="O28" s="49"/>
      <c r="P28" s="49"/>
      <c r="Q28" s="49"/>
      <c r="R28" s="49"/>
      <c r="S28" s="47">
        <f>SUM(M28:R28)</f>
        <v>10000</v>
      </c>
      <c r="T28" s="32"/>
    </row>
    <row r="29" spans="2:20" ht="22.5" x14ac:dyDescent="0.55000000000000004">
      <c r="B29" s="62"/>
      <c r="C29" s="89"/>
      <c r="D29" s="90"/>
      <c r="E29" s="91"/>
      <c r="F29" s="89"/>
      <c r="G29" s="90"/>
      <c r="H29" s="90"/>
      <c r="I29" s="90"/>
      <c r="J29" s="91"/>
      <c r="K29" s="62"/>
      <c r="L29" s="62"/>
      <c r="M29" s="50" t="s">
        <v>13</v>
      </c>
      <c r="N29" s="50" t="s">
        <v>14</v>
      </c>
      <c r="O29" s="50" t="s">
        <v>15</v>
      </c>
      <c r="P29" s="50" t="s">
        <v>16</v>
      </c>
      <c r="Q29" s="50" t="s">
        <v>17</v>
      </c>
      <c r="R29" s="50" t="s">
        <v>18</v>
      </c>
      <c r="S29" s="42" t="s">
        <v>19</v>
      </c>
      <c r="T29" s="42" t="s">
        <v>20</v>
      </c>
    </row>
    <row r="30" spans="2:20" ht="23" thickBot="1" x14ac:dyDescent="0.6">
      <c r="B30" s="110"/>
      <c r="C30" s="120"/>
      <c r="D30" s="121"/>
      <c r="E30" s="122"/>
      <c r="F30" s="120"/>
      <c r="G30" s="121"/>
      <c r="H30" s="121"/>
      <c r="I30" s="121"/>
      <c r="J30" s="122"/>
      <c r="K30" s="110"/>
      <c r="L30" s="110"/>
      <c r="M30" s="123"/>
      <c r="N30" s="123"/>
      <c r="O30" s="123"/>
      <c r="P30" s="123"/>
      <c r="Q30" s="123"/>
      <c r="R30" s="123"/>
      <c r="S30" s="114">
        <f>SUM(M30:R30)</f>
        <v>0</v>
      </c>
      <c r="T30" s="114">
        <f>S28+S30</f>
        <v>10000</v>
      </c>
    </row>
    <row r="31" spans="2:20" ht="18" customHeight="1" x14ac:dyDescent="0.55000000000000004">
      <c r="B31" s="62" t="s">
        <v>39</v>
      </c>
      <c r="C31" s="117" t="s">
        <v>74</v>
      </c>
      <c r="D31" s="68"/>
      <c r="E31" s="69"/>
      <c r="F31" s="117" t="s">
        <v>40</v>
      </c>
      <c r="G31" s="68"/>
      <c r="H31" s="68"/>
      <c r="I31" s="68"/>
      <c r="J31" s="69"/>
      <c r="K31" s="62" t="s">
        <v>21</v>
      </c>
      <c r="L31" s="62" t="s">
        <v>22</v>
      </c>
      <c r="M31" s="51" t="s">
        <v>5</v>
      </c>
      <c r="N31" s="51" t="s">
        <v>6</v>
      </c>
      <c r="O31" s="51" t="s">
        <v>7</v>
      </c>
      <c r="P31" s="51" t="s">
        <v>8</v>
      </c>
      <c r="Q31" s="51" t="s">
        <v>9</v>
      </c>
      <c r="R31" s="51" t="s">
        <v>10</v>
      </c>
      <c r="S31" s="51" t="s">
        <v>11</v>
      </c>
      <c r="T31" s="32"/>
    </row>
    <row r="32" spans="2:20" ht="22.5" x14ac:dyDescent="0.55000000000000004">
      <c r="B32" s="62"/>
      <c r="C32" s="67"/>
      <c r="D32" s="68"/>
      <c r="E32" s="69"/>
      <c r="F32" s="67"/>
      <c r="G32" s="68"/>
      <c r="H32" s="68"/>
      <c r="I32" s="68"/>
      <c r="J32" s="69"/>
      <c r="K32" s="62"/>
      <c r="L32" s="62"/>
      <c r="M32" s="46">
        <v>0</v>
      </c>
      <c r="N32" s="46">
        <v>0</v>
      </c>
      <c r="O32" s="46"/>
      <c r="P32" s="46"/>
      <c r="Q32" s="46"/>
      <c r="R32" s="46"/>
      <c r="S32" s="46">
        <f>SUM(M32:R32)</f>
        <v>0</v>
      </c>
      <c r="T32" s="32"/>
    </row>
    <row r="33" spans="2:21" ht="22.5" x14ac:dyDescent="0.55000000000000004">
      <c r="B33" s="62"/>
      <c r="C33" s="67"/>
      <c r="D33" s="68"/>
      <c r="E33" s="69"/>
      <c r="F33" s="67"/>
      <c r="G33" s="68"/>
      <c r="H33" s="68"/>
      <c r="I33" s="68"/>
      <c r="J33" s="69"/>
      <c r="K33" s="62"/>
      <c r="L33" s="62"/>
      <c r="M33" s="42" t="s">
        <v>13</v>
      </c>
      <c r="N33" s="42" t="s">
        <v>14</v>
      </c>
      <c r="O33" s="42" t="s">
        <v>15</v>
      </c>
      <c r="P33" s="42" t="s">
        <v>16</v>
      </c>
      <c r="Q33" s="42" t="s">
        <v>17</v>
      </c>
      <c r="R33" s="42" t="s">
        <v>18</v>
      </c>
      <c r="S33" s="42" t="s">
        <v>19</v>
      </c>
      <c r="T33" s="42" t="s">
        <v>20</v>
      </c>
      <c r="U33" s="2"/>
    </row>
    <row r="34" spans="2:21" ht="23" thickBot="1" x14ac:dyDescent="0.6">
      <c r="B34" s="110"/>
      <c r="C34" s="111"/>
      <c r="D34" s="112"/>
      <c r="E34" s="113"/>
      <c r="F34" s="111"/>
      <c r="G34" s="112"/>
      <c r="H34" s="112"/>
      <c r="I34" s="112"/>
      <c r="J34" s="113"/>
      <c r="K34" s="110"/>
      <c r="L34" s="110"/>
      <c r="M34" s="115"/>
      <c r="N34" s="115"/>
      <c r="O34" s="115"/>
      <c r="P34" s="115"/>
      <c r="Q34" s="115"/>
      <c r="R34" s="115"/>
      <c r="S34" s="115">
        <f>SUM(M34:R34)</f>
        <v>0</v>
      </c>
      <c r="T34" s="115">
        <f>S32+S34</f>
        <v>0</v>
      </c>
      <c r="U34" s="3"/>
    </row>
    <row r="35" spans="2:21" ht="22.5" x14ac:dyDescent="0.55000000000000004">
      <c r="B35" s="62" t="s">
        <v>41</v>
      </c>
      <c r="C35" s="67" t="s">
        <v>75</v>
      </c>
      <c r="D35" s="68"/>
      <c r="E35" s="69"/>
      <c r="F35" s="117" t="s">
        <v>76</v>
      </c>
      <c r="G35" s="68"/>
      <c r="H35" s="68"/>
      <c r="I35" s="68"/>
      <c r="J35" s="69"/>
      <c r="K35" s="62" t="s">
        <v>21</v>
      </c>
      <c r="L35" s="62" t="s">
        <v>22</v>
      </c>
      <c r="M35" s="51" t="s">
        <v>5</v>
      </c>
      <c r="N35" s="51" t="s">
        <v>6</v>
      </c>
      <c r="O35" s="51" t="s">
        <v>7</v>
      </c>
      <c r="P35" s="51" t="s">
        <v>8</v>
      </c>
      <c r="Q35" s="51" t="s">
        <v>9</v>
      </c>
      <c r="R35" s="51" t="s">
        <v>10</v>
      </c>
      <c r="S35" s="51" t="s">
        <v>11</v>
      </c>
      <c r="T35" s="32"/>
      <c r="U35" s="3"/>
    </row>
    <row r="36" spans="2:21" ht="22.5" x14ac:dyDescent="0.55000000000000004">
      <c r="B36" s="62"/>
      <c r="C36" s="67"/>
      <c r="D36" s="68"/>
      <c r="E36" s="69"/>
      <c r="F36" s="67"/>
      <c r="G36" s="68"/>
      <c r="H36" s="68"/>
      <c r="I36" s="68"/>
      <c r="J36" s="69"/>
      <c r="K36" s="62"/>
      <c r="L36" s="62"/>
      <c r="M36" s="38">
        <f>M24+M28-M32</f>
        <v>10000</v>
      </c>
      <c r="N36" s="38">
        <f>N24+N28-N32</f>
        <v>10000</v>
      </c>
      <c r="O36" s="38">
        <f t="shared" ref="O36:R36" si="1">O24+O28-O32</f>
        <v>10000</v>
      </c>
      <c r="P36" s="38">
        <f t="shared" si="1"/>
        <v>10000</v>
      </c>
      <c r="Q36" s="38">
        <f t="shared" si="1"/>
        <v>10000</v>
      </c>
      <c r="R36" s="38">
        <f t="shared" si="1"/>
        <v>10000</v>
      </c>
      <c r="S36" s="46"/>
      <c r="T36" s="32"/>
      <c r="U36" s="3"/>
    </row>
    <row r="37" spans="2:21" ht="22.5" x14ac:dyDescent="0.55000000000000004">
      <c r="B37" s="62"/>
      <c r="C37" s="67"/>
      <c r="D37" s="68"/>
      <c r="E37" s="69"/>
      <c r="F37" s="67"/>
      <c r="G37" s="68"/>
      <c r="H37" s="68"/>
      <c r="I37" s="68"/>
      <c r="J37" s="69"/>
      <c r="K37" s="62"/>
      <c r="L37" s="62"/>
      <c r="M37" s="42" t="s">
        <v>13</v>
      </c>
      <c r="N37" s="42" t="s">
        <v>14</v>
      </c>
      <c r="O37" s="42" t="s">
        <v>15</v>
      </c>
      <c r="P37" s="42" t="s">
        <v>16</v>
      </c>
      <c r="Q37" s="42" t="s">
        <v>17</v>
      </c>
      <c r="R37" s="42" t="s">
        <v>18</v>
      </c>
      <c r="S37" s="42" t="s">
        <v>19</v>
      </c>
      <c r="T37" s="42" t="s">
        <v>20</v>
      </c>
      <c r="U37" s="3"/>
    </row>
    <row r="38" spans="2:21" ht="23" thickBot="1" x14ac:dyDescent="0.6">
      <c r="B38" s="110"/>
      <c r="C38" s="111"/>
      <c r="D38" s="112"/>
      <c r="E38" s="113"/>
      <c r="F38" s="111"/>
      <c r="G38" s="112"/>
      <c r="H38" s="112"/>
      <c r="I38" s="112"/>
      <c r="J38" s="113"/>
      <c r="K38" s="110"/>
      <c r="L38" s="110"/>
      <c r="M38" s="124">
        <f>M26+M30-M34</f>
        <v>10000</v>
      </c>
      <c r="N38" s="124">
        <f t="shared" ref="N38:R38" si="2">N26+N30-N34</f>
        <v>10000</v>
      </c>
      <c r="O38" s="124">
        <f t="shared" si="2"/>
        <v>10000</v>
      </c>
      <c r="P38" s="124">
        <f t="shared" si="2"/>
        <v>10000</v>
      </c>
      <c r="Q38" s="124">
        <f t="shared" si="2"/>
        <v>10000</v>
      </c>
      <c r="R38" s="124">
        <f t="shared" si="2"/>
        <v>10000</v>
      </c>
      <c r="S38" s="115"/>
      <c r="T38" s="115"/>
      <c r="U38" s="3"/>
    </row>
    <row r="39" spans="2:21" ht="22.5" x14ac:dyDescent="0.55000000000000004">
      <c r="B39" s="62" t="s">
        <v>42</v>
      </c>
      <c r="C39" s="67" t="s">
        <v>78</v>
      </c>
      <c r="D39" s="68"/>
      <c r="E39" s="69"/>
      <c r="F39" s="117" t="s">
        <v>55</v>
      </c>
      <c r="G39" s="68"/>
      <c r="H39" s="68"/>
      <c r="I39" s="68"/>
      <c r="J39" s="69"/>
      <c r="K39" s="62" t="s">
        <v>21</v>
      </c>
      <c r="L39" s="62" t="s">
        <v>22</v>
      </c>
      <c r="M39" s="51" t="s">
        <v>5</v>
      </c>
      <c r="N39" s="51" t="s">
        <v>6</v>
      </c>
      <c r="O39" s="51" t="s">
        <v>7</v>
      </c>
      <c r="P39" s="51" t="s">
        <v>8</v>
      </c>
      <c r="Q39" s="51" t="s">
        <v>9</v>
      </c>
      <c r="R39" s="51" t="s">
        <v>10</v>
      </c>
      <c r="S39" s="51" t="s">
        <v>11</v>
      </c>
      <c r="T39" s="32"/>
      <c r="U39" s="3"/>
    </row>
    <row r="40" spans="2:21" ht="22.5" x14ac:dyDescent="0.55000000000000004">
      <c r="B40" s="62"/>
      <c r="C40" s="67"/>
      <c r="D40" s="68"/>
      <c r="E40" s="69"/>
      <c r="F40" s="67"/>
      <c r="G40" s="68"/>
      <c r="H40" s="68"/>
      <c r="I40" s="68"/>
      <c r="J40" s="69"/>
      <c r="K40" s="62"/>
      <c r="L40" s="62"/>
      <c r="M40" s="46">
        <v>10000</v>
      </c>
      <c r="N40" s="46">
        <v>10000</v>
      </c>
      <c r="O40" s="46">
        <v>10000</v>
      </c>
      <c r="P40" s="46">
        <v>10000</v>
      </c>
      <c r="Q40" s="46">
        <v>10000</v>
      </c>
      <c r="R40" s="46">
        <v>10000</v>
      </c>
      <c r="S40" s="46"/>
      <c r="T40" s="32"/>
      <c r="U40" s="3"/>
    </row>
    <row r="41" spans="2:21" ht="22.5" x14ac:dyDescent="0.55000000000000004">
      <c r="B41" s="62"/>
      <c r="C41" s="67"/>
      <c r="D41" s="68"/>
      <c r="E41" s="69"/>
      <c r="F41" s="67"/>
      <c r="G41" s="68"/>
      <c r="H41" s="68"/>
      <c r="I41" s="68"/>
      <c r="J41" s="69"/>
      <c r="K41" s="62"/>
      <c r="L41" s="62"/>
      <c r="M41" s="42" t="s">
        <v>13</v>
      </c>
      <c r="N41" s="42" t="s">
        <v>14</v>
      </c>
      <c r="O41" s="42" t="s">
        <v>15</v>
      </c>
      <c r="P41" s="42" t="s">
        <v>16</v>
      </c>
      <c r="Q41" s="42" t="s">
        <v>17</v>
      </c>
      <c r="R41" s="42" t="s">
        <v>18</v>
      </c>
      <c r="S41" s="42" t="s">
        <v>19</v>
      </c>
      <c r="T41" s="42" t="s">
        <v>20</v>
      </c>
      <c r="U41" s="3"/>
    </row>
    <row r="42" spans="2:21" ht="23" thickBot="1" x14ac:dyDescent="0.6">
      <c r="B42" s="110"/>
      <c r="C42" s="111"/>
      <c r="D42" s="112"/>
      <c r="E42" s="113"/>
      <c r="F42" s="111"/>
      <c r="G42" s="112"/>
      <c r="H42" s="112"/>
      <c r="I42" s="112"/>
      <c r="J42" s="113"/>
      <c r="K42" s="110"/>
      <c r="L42" s="110"/>
      <c r="M42" s="115">
        <v>10000</v>
      </c>
      <c r="N42" s="115">
        <v>10000</v>
      </c>
      <c r="O42" s="115">
        <v>10000</v>
      </c>
      <c r="P42" s="115">
        <v>10000</v>
      </c>
      <c r="Q42" s="115">
        <v>10000</v>
      </c>
      <c r="R42" s="115">
        <v>10000</v>
      </c>
      <c r="S42" s="115"/>
      <c r="T42" s="115"/>
      <c r="U42" s="3"/>
    </row>
    <row r="43" spans="2:21" ht="21.65" customHeight="1" x14ac:dyDescent="0.55000000000000004">
      <c r="B43" s="116" t="s">
        <v>43</v>
      </c>
      <c r="C43" s="64" t="s">
        <v>79</v>
      </c>
      <c r="D43" s="65"/>
      <c r="E43" s="66"/>
      <c r="F43" s="73" t="s">
        <v>55</v>
      </c>
      <c r="G43" s="65"/>
      <c r="H43" s="65"/>
      <c r="I43" s="65"/>
      <c r="J43" s="66"/>
      <c r="K43" s="116" t="s">
        <v>21</v>
      </c>
      <c r="L43" s="116" t="s">
        <v>22</v>
      </c>
      <c r="M43" s="118" t="s">
        <v>5</v>
      </c>
      <c r="N43" s="118" t="s">
        <v>6</v>
      </c>
      <c r="O43" s="118" t="s">
        <v>7</v>
      </c>
      <c r="P43" s="118" t="s">
        <v>8</v>
      </c>
      <c r="Q43" s="118" t="s">
        <v>9</v>
      </c>
      <c r="R43" s="118" t="s">
        <v>10</v>
      </c>
      <c r="S43" s="118" t="s">
        <v>11</v>
      </c>
      <c r="T43" s="119"/>
      <c r="U43" s="3"/>
    </row>
    <row r="44" spans="2:21" ht="22.5" x14ac:dyDescent="0.55000000000000004">
      <c r="B44" s="62"/>
      <c r="C44" s="67"/>
      <c r="D44" s="68"/>
      <c r="E44" s="69"/>
      <c r="F44" s="67"/>
      <c r="G44" s="68"/>
      <c r="H44" s="68"/>
      <c r="I44" s="68"/>
      <c r="J44" s="69"/>
      <c r="K44" s="62"/>
      <c r="L44" s="62"/>
      <c r="M44" s="46">
        <v>7000</v>
      </c>
      <c r="N44" s="46">
        <v>7000</v>
      </c>
      <c r="O44" s="46">
        <v>7000</v>
      </c>
      <c r="P44" s="46">
        <v>7000</v>
      </c>
      <c r="Q44" s="46">
        <v>7000</v>
      </c>
      <c r="R44" s="46">
        <v>7000</v>
      </c>
      <c r="S44" s="46"/>
      <c r="T44" s="32"/>
      <c r="U44" s="3"/>
    </row>
    <row r="45" spans="2:21" ht="22.5" x14ac:dyDescent="0.55000000000000004">
      <c r="B45" s="62"/>
      <c r="C45" s="67"/>
      <c r="D45" s="68"/>
      <c r="E45" s="69"/>
      <c r="F45" s="67"/>
      <c r="G45" s="68"/>
      <c r="H45" s="68"/>
      <c r="I45" s="68"/>
      <c r="J45" s="69"/>
      <c r="K45" s="62"/>
      <c r="L45" s="62"/>
      <c r="M45" s="42" t="s">
        <v>13</v>
      </c>
      <c r="N45" s="42" t="s">
        <v>14</v>
      </c>
      <c r="O45" s="42" t="s">
        <v>15</v>
      </c>
      <c r="P45" s="42" t="s">
        <v>16</v>
      </c>
      <c r="Q45" s="42" t="s">
        <v>17</v>
      </c>
      <c r="R45" s="42" t="s">
        <v>18</v>
      </c>
      <c r="S45" s="42" t="s">
        <v>19</v>
      </c>
      <c r="T45" s="42" t="s">
        <v>20</v>
      </c>
      <c r="U45" s="3"/>
    </row>
    <row r="46" spans="2:21" ht="23" thickBot="1" x14ac:dyDescent="0.6">
      <c r="B46" s="110"/>
      <c r="C46" s="111"/>
      <c r="D46" s="112"/>
      <c r="E46" s="113"/>
      <c r="F46" s="111"/>
      <c r="G46" s="112"/>
      <c r="H46" s="112"/>
      <c r="I46" s="112"/>
      <c r="J46" s="113"/>
      <c r="K46" s="110"/>
      <c r="L46" s="110"/>
      <c r="M46" s="115">
        <v>7000</v>
      </c>
      <c r="N46" s="115">
        <v>7000</v>
      </c>
      <c r="O46" s="115">
        <v>7000</v>
      </c>
      <c r="P46" s="115">
        <v>7000</v>
      </c>
      <c r="Q46" s="115">
        <v>7000</v>
      </c>
      <c r="R46" s="115">
        <v>7000</v>
      </c>
      <c r="S46" s="115"/>
      <c r="T46" s="115"/>
      <c r="U46" s="3"/>
    </row>
    <row r="47" spans="2:21" ht="22.5" x14ac:dyDescent="0.55000000000000004">
      <c r="B47" s="62" t="s">
        <v>58</v>
      </c>
      <c r="C47" s="67" t="s">
        <v>57</v>
      </c>
      <c r="D47" s="68"/>
      <c r="E47" s="69"/>
      <c r="F47" s="117" t="s">
        <v>81</v>
      </c>
      <c r="G47" s="68"/>
      <c r="H47" s="68"/>
      <c r="I47" s="68"/>
      <c r="J47" s="69"/>
      <c r="K47" s="62"/>
      <c r="L47" s="62" t="s">
        <v>80</v>
      </c>
      <c r="M47" s="51" t="s">
        <v>5</v>
      </c>
      <c r="N47" s="51" t="s">
        <v>6</v>
      </c>
      <c r="O47" s="51" t="s">
        <v>7</v>
      </c>
      <c r="P47" s="51" t="s">
        <v>8</v>
      </c>
      <c r="Q47" s="51" t="s">
        <v>9</v>
      </c>
      <c r="R47" s="51" t="s">
        <v>10</v>
      </c>
      <c r="S47" s="51" t="s">
        <v>11</v>
      </c>
      <c r="T47" s="32"/>
      <c r="U47" s="3"/>
    </row>
    <row r="48" spans="2:21" ht="22.5" x14ac:dyDescent="0.55000000000000004">
      <c r="B48" s="62"/>
      <c r="C48" s="67"/>
      <c r="D48" s="68"/>
      <c r="E48" s="69"/>
      <c r="F48" s="67"/>
      <c r="G48" s="68"/>
      <c r="H48" s="68"/>
      <c r="I48" s="68"/>
      <c r="J48" s="69"/>
      <c r="K48" s="62"/>
      <c r="L48" s="62"/>
      <c r="M48" s="52">
        <f>ROUND(M44/M40*100,1)</f>
        <v>70</v>
      </c>
      <c r="N48" s="52">
        <f t="shared" ref="N48:R50" si="3">ROUND(N44/N40*100,1)</f>
        <v>70</v>
      </c>
      <c r="O48" s="52">
        <f t="shared" si="3"/>
        <v>70</v>
      </c>
      <c r="P48" s="52">
        <f t="shared" si="3"/>
        <v>70</v>
      </c>
      <c r="Q48" s="52">
        <f t="shared" si="3"/>
        <v>70</v>
      </c>
      <c r="R48" s="52">
        <f t="shared" si="3"/>
        <v>70</v>
      </c>
      <c r="S48" s="48"/>
      <c r="T48" s="32"/>
      <c r="U48" s="3"/>
    </row>
    <row r="49" spans="2:21" ht="22.5" x14ac:dyDescent="0.55000000000000004">
      <c r="B49" s="62"/>
      <c r="C49" s="67"/>
      <c r="D49" s="68"/>
      <c r="E49" s="69"/>
      <c r="F49" s="67"/>
      <c r="G49" s="68"/>
      <c r="H49" s="68"/>
      <c r="I49" s="68"/>
      <c r="J49" s="69"/>
      <c r="K49" s="62"/>
      <c r="L49" s="62"/>
      <c r="M49" s="42" t="s">
        <v>13</v>
      </c>
      <c r="N49" s="42" t="s">
        <v>14</v>
      </c>
      <c r="O49" s="42" t="s">
        <v>15</v>
      </c>
      <c r="P49" s="42" t="s">
        <v>16</v>
      </c>
      <c r="Q49" s="42" t="s">
        <v>17</v>
      </c>
      <c r="R49" s="42" t="s">
        <v>18</v>
      </c>
      <c r="S49" s="42" t="s">
        <v>19</v>
      </c>
      <c r="T49" s="42" t="s">
        <v>20</v>
      </c>
      <c r="U49" s="3"/>
    </row>
    <row r="50" spans="2:21" ht="23" thickBot="1" x14ac:dyDescent="0.6">
      <c r="B50" s="110"/>
      <c r="C50" s="111"/>
      <c r="D50" s="112"/>
      <c r="E50" s="113"/>
      <c r="F50" s="111"/>
      <c r="G50" s="112"/>
      <c r="H50" s="112"/>
      <c r="I50" s="112"/>
      <c r="J50" s="113"/>
      <c r="K50" s="110"/>
      <c r="L50" s="110"/>
      <c r="M50" s="125">
        <f>ROUND(M46/M42*100,1)</f>
        <v>70</v>
      </c>
      <c r="N50" s="125">
        <f t="shared" si="3"/>
        <v>70</v>
      </c>
      <c r="O50" s="125">
        <f t="shared" si="3"/>
        <v>70</v>
      </c>
      <c r="P50" s="125">
        <f t="shared" si="3"/>
        <v>70</v>
      </c>
      <c r="Q50" s="125">
        <f t="shared" si="3"/>
        <v>70</v>
      </c>
      <c r="R50" s="125">
        <f t="shared" si="3"/>
        <v>70</v>
      </c>
      <c r="S50" s="126"/>
      <c r="T50" s="126"/>
      <c r="U50" s="3"/>
    </row>
    <row r="51" spans="2:21" ht="21.65" customHeight="1" x14ac:dyDescent="0.55000000000000004">
      <c r="B51" s="62" t="s">
        <v>44</v>
      </c>
      <c r="C51" s="67" t="s">
        <v>83</v>
      </c>
      <c r="D51" s="68"/>
      <c r="E51" s="69"/>
      <c r="F51" s="117" t="s">
        <v>89</v>
      </c>
      <c r="G51" s="68"/>
      <c r="H51" s="68"/>
      <c r="I51" s="68"/>
      <c r="J51" s="69"/>
      <c r="K51" s="62"/>
      <c r="L51" s="62" t="s">
        <v>80</v>
      </c>
      <c r="M51" s="51" t="s">
        <v>5</v>
      </c>
      <c r="N51" s="51" t="s">
        <v>6</v>
      </c>
      <c r="O51" s="51" t="s">
        <v>7</v>
      </c>
      <c r="P51" s="51" t="s">
        <v>8</v>
      </c>
      <c r="Q51" s="51" t="s">
        <v>9</v>
      </c>
      <c r="R51" s="51" t="s">
        <v>10</v>
      </c>
      <c r="S51" s="51" t="s">
        <v>11</v>
      </c>
      <c r="T51" s="32"/>
      <c r="U51" s="3"/>
    </row>
    <row r="52" spans="2:21" ht="22.5" x14ac:dyDescent="0.55000000000000004">
      <c r="B52" s="62"/>
      <c r="C52" s="67"/>
      <c r="D52" s="68"/>
      <c r="E52" s="69"/>
      <c r="F52" s="67"/>
      <c r="G52" s="68"/>
      <c r="H52" s="68"/>
      <c r="I52" s="68"/>
      <c r="J52" s="69"/>
      <c r="K52" s="62"/>
      <c r="L52" s="62"/>
      <c r="M52" s="52">
        <f t="shared" ref="M52:R52" si="4">ROUND(M80/M44*100,1)</f>
        <v>4.9000000000000004</v>
      </c>
      <c r="N52" s="52">
        <f t="shared" si="4"/>
        <v>9.8000000000000007</v>
      </c>
      <c r="O52" s="52">
        <f t="shared" si="4"/>
        <v>9.8000000000000007</v>
      </c>
      <c r="P52" s="52">
        <f t="shared" si="4"/>
        <v>9.8000000000000007</v>
      </c>
      <c r="Q52" s="52">
        <f t="shared" si="4"/>
        <v>9.8000000000000007</v>
      </c>
      <c r="R52" s="52">
        <f t="shared" si="4"/>
        <v>9.8000000000000007</v>
      </c>
      <c r="S52" s="48"/>
      <c r="T52" s="32"/>
      <c r="U52" s="3"/>
    </row>
    <row r="53" spans="2:21" ht="22.5" x14ac:dyDescent="0.55000000000000004">
      <c r="B53" s="62"/>
      <c r="C53" s="67"/>
      <c r="D53" s="68"/>
      <c r="E53" s="69"/>
      <c r="F53" s="67"/>
      <c r="G53" s="68"/>
      <c r="H53" s="68"/>
      <c r="I53" s="68"/>
      <c r="J53" s="69"/>
      <c r="K53" s="62"/>
      <c r="L53" s="62"/>
      <c r="M53" s="42" t="s">
        <v>13</v>
      </c>
      <c r="N53" s="42" t="s">
        <v>14</v>
      </c>
      <c r="O53" s="42" t="s">
        <v>15</v>
      </c>
      <c r="P53" s="42" t="s">
        <v>16</v>
      </c>
      <c r="Q53" s="42" t="s">
        <v>17</v>
      </c>
      <c r="R53" s="42" t="s">
        <v>18</v>
      </c>
      <c r="S53" s="42" t="s">
        <v>19</v>
      </c>
      <c r="T53" s="42" t="s">
        <v>20</v>
      </c>
      <c r="U53" s="3"/>
    </row>
    <row r="54" spans="2:21" ht="23" thickBot="1" x14ac:dyDescent="0.6">
      <c r="B54" s="110"/>
      <c r="C54" s="111"/>
      <c r="D54" s="112"/>
      <c r="E54" s="113"/>
      <c r="F54" s="111"/>
      <c r="G54" s="112"/>
      <c r="H54" s="112"/>
      <c r="I54" s="112"/>
      <c r="J54" s="113"/>
      <c r="K54" s="110"/>
      <c r="L54" s="110"/>
      <c r="M54" s="125">
        <f t="shared" ref="M54:R54" si="5">ROUND(M82/M46*100,1)</f>
        <v>9.8000000000000007</v>
      </c>
      <c r="N54" s="125">
        <f t="shared" si="5"/>
        <v>9.8000000000000007</v>
      </c>
      <c r="O54" s="125">
        <f t="shared" si="5"/>
        <v>9.8000000000000007</v>
      </c>
      <c r="P54" s="125">
        <f t="shared" si="5"/>
        <v>9.8000000000000007</v>
      </c>
      <c r="Q54" s="125">
        <f t="shared" si="5"/>
        <v>7</v>
      </c>
      <c r="R54" s="125">
        <f t="shared" si="5"/>
        <v>0</v>
      </c>
      <c r="S54" s="126"/>
      <c r="T54" s="126"/>
      <c r="U54" s="3"/>
    </row>
    <row r="55" spans="2:21" ht="22.5" x14ac:dyDescent="0.55000000000000004">
      <c r="B55" s="62" t="s">
        <v>59</v>
      </c>
      <c r="C55" s="67" t="s">
        <v>92</v>
      </c>
      <c r="D55" s="68"/>
      <c r="E55" s="69"/>
      <c r="F55" s="117" t="s">
        <v>90</v>
      </c>
      <c r="G55" s="68"/>
      <c r="H55" s="68"/>
      <c r="I55" s="68"/>
      <c r="J55" s="69"/>
      <c r="K55" s="62" t="s">
        <v>21</v>
      </c>
      <c r="L55" s="62" t="s">
        <v>22</v>
      </c>
      <c r="M55" s="51" t="s">
        <v>5</v>
      </c>
      <c r="N55" s="51" t="s">
        <v>6</v>
      </c>
      <c r="O55" s="51" t="s">
        <v>7</v>
      </c>
      <c r="P55" s="51" t="s">
        <v>8</v>
      </c>
      <c r="Q55" s="51" t="s">
        <v>9</v>
      </c>
      <c r="R55" s="51" t="s">
        <v>10</v>
      </c>
      <c r="S55" s="51" t="s">
        <v>11</v>
      </c>
      <c r="T55" s="32"/>
      <c r="U55" s="3"/>
    </row>
    <row r="56" spans="2:21" ht="22.5" x14ac:dyDescent="0.55000000000000004">
      <c r="B56" s="62"/>
      <c r="C56" s="67"/>
      <c r="D56" s="68"/>
      <c r="E56" s="69"/>
      <c r="F56" s="67"/>
      <c r="G56" s="68"/>
      <c r="H56" s="68"/>
      <c r="I56" s="68"/>
      <c r="J56" s="69"/>
      <c r="K56" s="62"/>
      <c r="L56" s="62"/>
      <c r="M56" s="47">
        <f>ROUND(M40*M52/100,0)</f>
        <v>490</v>
      </c>
      <c r="N56" s="47">
        <f t="shared" ref="M56:R58" si="6">ROUND(N40*N52/100,0)</f>
        <v>980</v>
      </c>
      <c r="O56" s="47">
        <f t="shared" si="6"/>
        <v>980</v>
      </c>
      <c r="P56" s="47">
        <f t="shared" si="6"/>
        <v>980</v>
      </c>
      <c r="Q56" s="47">
        <f t="shared" si="6"/>
        <v>980</v>
      </c>
      <c r="R56" s="47">
        <f t="shared" si="6"/>
        <v>980</v>
      </c>
      <c r="S56" s="46">
        <f>SUM(M56:R56)</f>
        <v>5390</v>
      </c>
      <c r="T56" s="32"/>
      <c r="U56" s="3"/>
    </row>
    <row r="57" spans="2:21" ht="22.5" x14ac:dyDescent="0.55000000000000004">
      <c r="B57" s="62"/>
      <c r="C57" s="67"/>
      <c r="D57" s="68"/>
      <c r="E57" s="69"/>
      <c r="F57" s="67"/>
      <c r="G57" s="68"/>
      <c r="H57" s="68"/>
      <c r="I57" s="68"/>
      <c r="J57" s="69"/>
      <c r="K57" s="62"/>
      <c r="L57" s="62"/>
      <c r="M57" s="42" t="s">
        <v>13</v>
      </c>
      <c r="N57" s="42" t="s">
        <v>14</v>
      </c>
      <c r="O57" s="42" t="s">
        <v>15</v>
      </c>
      <c r="P57" s="42" t="s">
        <v>16</v>
      </c>
      <c r="Q57" s="42" t="s">
        <v>17</v>
      </c>
      <c r="R57" s="42" t="s">
        <v>18</v>
      </c>
      <c r="S57" s="42" t="s">
        <v>19</v>
      </c>
      <c r="T57" s="42" t="s">
        <v>20</v>
      </c>
      <c r="U57" s="3"/>
    </row>
    <row r="58" spans="2:21" ht="23" thickBot="1" x14ac:dyDescent="0.6">
      <c r="B58" s="110"/>
      <c r="C58" s="111"/>
      <c r="D58" s="112"/>
      <c r="E58" s="113"/>
      <c r="F58" s="111"/>
      <c r="G58" s="112"/>
      <c r="H58" s="112"/>
      <c r="I58" s="112"/>
      <c r="J58" s="113"/>
      <c r="K58" s="110"/>
      <c r="L58" s="110"/>
      <c r="M58" s="114">
        <f t="shared" si="6"/>
        <v>980</v>
      </c>
      <c r="N58" s="114">
        <f t="shared" si="6"/>
        <v>980</v>
      </c>
      <c r="O58" s="114">
        <f t="shared" si="6"/>
        <v>980</v>
      </c>
      <c r="P58" s="114">
        <f t="shared" si="6"/>
        <v>980</v>
      </c>
      <c r="Q58" s="114">
        <f t="shared" si="6"/>
        <v>700</v>
      </c>
      <c r="R58" s="114"/>
      <c r="S58" s="115">
        <f>SUM(M58:R58)</f>
        <v>4620</v>
      </c>
      <c r="T58" s="115">
        <f>S56+S58</f>
        <v>10010</v>
      </c>
      <c r="U58" s="3"/>
    </row>
    <row r="59" spans="2:21" ht="22.5" x14ac:dyDescent="0.55000000000000004">
      <c r="B59" s="62" t="s">
        <v>60</v>
      </c>
      <c r="C59" s="67" t="s">
        <v>91</v>
      </c>
      <c r="D59" s="68"/>
      <c r="E59" s="69"/>
      <c r="F59" s="117" t="s">
        <v>84</v>
      </c>
      <c r="G59" s="68"/>
      <c r="H59" s="68"/>
      <c r="I59" s="68"/>
      <c r="J59" s="69"/>
      <c r="K59" s="62" t="s">
        <v>21</v>
      </c>
      <c r="L59" s="62" t="s">
        <v>22</v>
      </c>
      <c r="M59" s="51" t="s">
        <v>5</v>
      </c>
      <c r="N59" s="51" t="s">
        <v>6</v>
      </c>
      <c r="O59" s="51" t="s">
        <v>7</v>
      </c>
      <c r="P59" s="51" t="s">
        <v>8</v>
      </c>
      <c r="Q59" s="51" t="s">
        <v>9</v>
      </c>
      <c r="R59" s="51" t="s">
        <v>10</v>
      </c>
      <c r="S59" s="51" t="s">
        <v>11</v>
      </c>
      <c r="T59" s="32"/>
      <c r="U59" s="3"/>
    </row>
    <row r="60" spans="2:21" ht="22.5" x14ac:dyDescent="0.55000000000000004">
      <c r="B60" s="62"/>
      <c r="C60" s="67"/>
      <c r="D60" s="68"/>
      <c r="E60" s="69"/>
      <c r="F60" s="67"/>
      <c r="G60" s="68"/>
      <c r="H60" s="68"/>
      <c r="I60" s="68"/>
      <c r="J60" s="69"/>
      <c r="K60" s="62"/>
      <c r="L60" s="62"/>
      <c r="M60" s="46"/>
      <c r="N60" s="46"/>
      <c r="O60" s="46"/>
      <c r="P60" s="46"/>
      <c r="Q60" s="46"/>
      <c r="R60" s="46"/>
      <c r="S60" s="46">
        <f>SUM(M60:R60)</f>
        <v>0</v>
      </c>
      <c r="T60" s="32"/>
      <c r="U60" s="3"/>
    </row>
    <row r="61" spans="2:21" ht="22.5" x14ac:dyDescent="0.55000000000000004">
      <c r="B61" s="62"/>
      <c r="C61" s="67"/>
      <c r="D61" s="68"/>
      <c r="E61" s="69"/>
      <c r="F61" s="67"/>
      <c r="G61" s="68"/>
      <c r="H61" s="68"/>
      <c r="I61" s="68"/>
      <c r="J61" s="69"/>
      <c r="K61" s="62"/>
      <c r="L61" s="62"/>
      <c r="M61" s="42" t="s">
        <v>13</v>
      </c>
      <c r="N61" s="42" t="s">
        <v>14</v>
      </c>
      <c r="O61" s="42" t="s">
        <v>15</v>
      </c>
      <c r="P61" s="42" t="s">
        <v>16</v>
      </c>
      <c r="Q61" s="42" t="s">
        <v>17</v>
      </c>
      <c r="R61" s="42" t="s">
        <v>18</v>
      </c>
      <c r="S61" s="42" t="s">
        <v>19</v>
      </c>
      <c r="T61" s="42" t="s">
        <v>20</v>
      </c>
      <c r="U61" s="3"/>
    </row>
    <row r="62" spans="2:21" ht="23" thickBot="1" x14ac:dyDescent="0.6">
      <c r="B62" s="110"/>
      <c r="C62" s="111"/>
      <c r="D62" s="112"/>
      <c r="E62" s="113"/>
      <c r="F62" s="111"/>
      <c r="G62" s="112"/>
      <c r="H62" s="112"/>
      <c r="I62" s="112"/>
      <c r="J62" s="113"/>
      <c r="K62" s="110"/>
      <c r="L62" s="110"/>
      <c r="M62" s="115"/>
      <c r="N62" s="115"/>
      <c r="O62" s="115"/>
      <c r="P62" s="115"/>
      <c r="Q62" s="115">
        <v>-10</v>
      </c>
      <c r="R62" s="115"/>
      <c r="S62" s="115">
        <f>SUM(M62:R62)</f>
        <v>-10</v>
      </c>
      <c r="T62" s="115">
        <f>S60+S62</f>
        <v>-10</v>
      </c>
      <c r="U62" s="3"/>
    </row>
    <row r="63" spans="2:21" ht="22.5" x14ac:dyDescent="0.55000000000000004">
      <c r="B63" s="62" t="s">
        <v>65</v>
      </c>
      <c r="C63" s="67" t="s">
        <v>93</v>
      </c>
      <c r="D63" s="68"/>
      <c r="E63" s="69"/>
      <c r="F63" s="117" t="s">
        <v>94</v>
      </c>
      <c r="G63" s="68"/>
      <c r="H63" s="68"/>
      <c r="I63" s="68"/>
      <c r="J63" s="69"/>
      <c r="K63" s="62" t="s">
        <v>21</v>
      </c>
      <c r="L63" s="62" t="s">
        <v>22</v>
      </c>
      <c r="M63" s="51" t="s">
        <v>5</v>
      </c>
      <c r="N63" s="51" t="s">
        <v>6</v>
      </c>
      <c r="O63" s="51" t="s">
        <v>7</v>
      </c>
      <c r="P63" s="51" t="s">
        <v>8</v>
      </c>
      <c r="Q63" s="51" t="s">
        <v>9</v>
      </c>
      <c r="R63" s="51" t="s">
        <v>10</v>
      </c>
      <c r="S63" s="51" t="s">
        <v>11</v>
      </c>
      <c r="T63" s="32"/>
      <c r="U63" s="3"/>
    </row>
    <row r="64" spans="2:21" ht="22.5" x14ac:dyDescent="0.55000000000000004">
      <c r="B64" s="62"/>
      <c r="C64" s="67"/>
      <c r="D64" s="68"/>
      <c r="E64" s="69"/>
      <c r="F64" s="67"/>
      <c r="G64" s="68"/>
      <c r="H64" s="68"/>
      <c r="I64" s="68"/>
      <c r="J64" s="69"/>
      <c r="K64" s="62"/>
      <c r="L64" s="62"/>
      <c r="M64" s="38">
        <f>M56+M60</f>
        <v>490</v>
      </c>
      <c r="N64" s="38">
        <f t="shared" ref="N64:R66" si="7">N56+N60</f>
        <v>980</v>
      </c>
      <c r="O64" s="38">
        <f t="shared" si="7"/>
        <v>980</v>
      </c>
      <c r="P64" s="38">
        <f t="shared" si="7"/>
        <v>980</v>
      </c>
      <c r="Q64" s="38">
        <f t="shared" si="7"/>
        <v>980</v>
      </c>
      <c r="R64" s="38">
        <f t="shared" si="7"/>
        <v>980</v>
      </c>
      <c r="S64" s="46">
        <f>SUM(M64:R64)</f>
        <v>5390</v>
      </c>
      <c r="T64" s="32"/>
      <c r="U64" s="3"/>
    </row>
    <row r="65" spans="2:21" ht="22.5" x14ac:dyDescent="0.55000000000000004">
      <c r="B65" s="62"/>
      <c r="C65" s="67"/>
      <c r="D65" s="68"/>
      <c r="E65" s="69"/>
      <c r="F65" s="67"/>
      <c r="G65" s="68"/>
      <c r="H65" s="68"/>
      <c r="I65" s="68"/>
      <c r="J65" s="69"/>
      <c r="K65" s="62"/>
      <c r="L65" s="62"/>
      <c r="M65" s="42" t="s">
        <v>13</v>
      </c>
      <c r="N65" s="42" t="s">
        <v>14</v>
      </c>
      <c r="O65" s="42" t="s">
        <v>15</v>
      </c>
      <c r="P65" s="42" t="s">
        <v>16</v>
      </c>
      <c r="Q65" s="42" t="s">
        <v>17</v>
      </c>
      <c r="R65" s="42" t="s">
        <v>18</v>
      </c>
      <c r="S65" s="42" t="s">
        <v>19</v>
      </c>
      <c r="T65" s="42" t="s">
        <v>20</v>
      </c>
      <c r="U65" s="3"/>
    </row>
    <row r="66" spans="2:21" ht="23" thickBot="1" x14ac:dyDescent="0.6">
      <c r="B66" s="110"/>
      <c r="C66" s="111"/>
      <c r="D66" s="112"/>
      <c r="E66" s="113"/>
      <c r="F66" s="111"/>
      <c r="G66" s="112"/>
      <c r="H66" s="112"/>
      <c r="I66" s="112"/>
      <c r="J66" s="113"/>
      <c r="K66" s="110"/>
      <c r="L66" s="110"/>
      <c r="M66" s="124">
        <f>M58+M62</f>
        <v>980</v>
      </c>
      <c r="N66" s="124">
        <f t="shared" si="7"/>
        <v>980</v>
      </c>
      <c r="O66" s="124">
        <f t="shared" si="7"/>
        <v>980</v>
      </c>
      <c r="P66" s="124">
        <f t="shared" si="7"/>
        <v>980</v>
      </c>
      <c r="Q66" s="124">
        <f t="shared" si="7"/>
        <v>690</v>
      </c>
      <c r="R66" s="124">
        <f t="shared" si="7"/>
        <v>0</v>
      </c>
      <c r="S66" s="115">
        <f>SUM(M66:R66)</f>
        <v>4610</v>
      </c>
      <c r="T66" s="115">
        <f>S64+S66</f>
        <v>10000</v>
      </c>
      <c r="U66" s="3"/>
    </row>
    <row r="67" spans="2:21" ht="22.5" x14ac:dyDescent="0.55000000000000004">
      <c r="B67" s="116" t="s">
        <v>61</v>
      </c>
      <c r="C67" s="64" t="s">
        <v>86</v>
      </c>
      <c r="D67" s="65"/>
      <c r="E67" s="66"/>
      <c r="F67" s="73" t="s">
        <v>84</v>
      </c>
      <c r="G67" s="65"/>
      <c r="H67" s="65"/>
      <c r="I67" s="65"/>
      <c r="J67" s="66"/>
      <c r="K67" s="116" t="s">
        <v>21</v>
      </c>
      <c r="L67" s="116" t="s">
        <v>22</v>
      </c>
      <c r="M67" s="118" t="s">
        <v>5</v>
      </c>
      <c r="N67" s="118" t="s">
        <v>6</v>
      </c>
      <c r="O67" s="118" t="s">
        <v>7</v>
      </c>
      <c r="P67" s="118" t="s">
        <v>8</v>
      </c>
      <c r="Q67" s="118" t="s">
        <v>9</v>
      </c>
      <c r="R67" s="118" t="s">
        <v>10</v>
      </c>
      <c r="S67" s="118" t="s">
        <v>11</v>
      </c>
      <c r="T67" s="119"/>
      <c r="U67" s="3"/>
    </row>
    <row r="68" spans="2:21" ht="22.5" x14ac:dyDescent="0.55000000000000004">
      <c r="B68" s="62"/>
      <c r="C68" s="67"/>
      <c r="D68" s="68"/>
      <c r="E68" s="69"/>
      <c r="F68" s="67"/>
      <c r="G68" s="68"/>
      <c r="H68" s="68"/>
      <c r="I68" s="68"/>
      <c r="J68" s="69"/>
      <c r="K68" s="62"/>
      <c r="L68" s="62"/>
      <c r="M68" s="46">
        <v>200</v>
      </c>
      <c r="N68" s="46">
        <v>400</v>
      </c>
      <c r="O68" s="46">
        <v>400</v>
      </c>
      <c r="P68" s="46">
        <v>400</v>
      </c>
      <c r="Q68" s="46">
        <v>400</v>
      </c>
      <c r="R68" s="46">
        <v>400</v>
      </c>
      <c r="S68" s="46">
        <f>SUM(M68:R68)</f>
        <v>2200</v>
      </c>
      <c r="T68" s="32"/>
      <c r="U68" s="3"/>
    </row>
    <row r="69" spans="2:21" ht="22.5" x14ac:dyDescent="0.55000000000000004">
      <c r="B69" s="62"/>
      <c r="C69" s="67"/>
      <c r="D69" s="68"/>
      <c r="E69" s="69"/>
      <c r="F69" s="67"/>
      <c r="G69" s="68"/>
      <c r="H69" s="68"/>
      <c r="I69" s="68"/>
      <c r="J69" s="69"/>
      <c r="K69" s="62"/>
      <c r="L69" s="62"/>
      <c r="M69" s="42" t="s">
        <v>13</v>
      </c>
      <c r="N69" s="42" t="s">
        <v>14</v>
      </c>
      <c r="O69" s="42" t="s">
        <v>15</v>
      </c>
      <c r="P69" s="42" t="s">
        <v>16</v>
      </c>
      <c r="Q69" s="42" t="s">
        <v>17</v>
      </c>
      <c r="R69" s="42" t="s">
        <v>18</v>
      </c>
      <c r="S69" s="42" t="s">
        <v>19</v>
      </c>
      <c r="T69" s="42" t="s">
        <v>20</v>
      </c>
      <c r="U69" s="3"/>
    </row>
    <row r="70" spans="2:21" ht="23" thickBot="1" x14ac:dyDescent="0.6">
      <c r="B70" s="110"/>
      <c r="C70" s="111"/>
      <c r="D70" s="112"/>
      <c r="E70" s="113"/>
      <c r="F70" s="111"/>
      <c r="G70" s="112"/>
      <c r="H70" s="112"/>
      <c r="I70" s="112"/>
      <c r="J70" s="113"/>
      <c r="K70" s="110"/>
      <c r="L70" s="110"/>
      <c r="M70" s="115">
        <v>400</v>
      </c>
      <c r="N70" s="115">
        <v>400</v>
      </c>
      <c r="O70" s="115">
        <v>400</v>
      </c>
      <c r="P70" s="115">
        <v>400</v>
      </c>
      <c r="Q70" s="115">
        <v>300</v>
      </c>
      <c r="R70" s="115"/>
      <c r="S70" s="115">
        <f>SUM(M70:R70)</f>
        <v>1900</v>
      </c>
      <c r="T70" s="115">
        <f>S68+S70</f>
        <v>4100</v>
      </c>
      <c r="U70" s="3"/>
    </row>
    <row r="71" spans="2:21" ht="21.65" customHeight="1" x14ac:dyDescent="0.55000000000000004">
      <c r="B71" s="62" t="s">
        <v>95</v>
      </c>
      <c r="C71" s="67" t="s">
        <v>87</v>
      </c>
      <c r="D71" s="68"/>
      <c r="E71" s="69"/>
      <c r="F71" s="117" t="s">
        <v>84</v>
      </c>
      <c r="G71" s="68"/>
      <c r="H71" s="68"/>
      <c r="I71" s="68"/>
      <c r="J71" s="69"/>
      <c r="K71" s="62" t="s">
        <v>21</v>
      </c>
      <c r="L71" s="62" t="s">
        <v>22</v>
      </c>
      <c r="M71" s="51" t="s">
        <v>5</v>
      </c>
      <c r="N71" s="51" t="s">
        <v>6</v>
      </c>
      <c r="O71" s="51" t="s">
        <v>7</v>
      </c>
      <c r="P71" s="51" t="s">
        <v>8</v>
      </c>
      <c r="Q71" s="51" t="s">
        <v>9</v>
      </c>
      <c r="R71" s="51" t="s">
        <v>10</v>
      </c>
      <c r="S71" s="51" t="s">
        <v>11</v>
      </c>
      <c r="T71" s="32"/>
      <c r="U71" s="3"/>
    </row>
    <row r="72" spans="2:21" ht="22.5" x14ac:dyDescent="0.55000000000000004">
      <c r="B72" s="62"/>
      <c r="C72" s="67"/>
      <c r="D72" s="68"/>
      <c r="E72" s="69"/>
      <c r="F72" s="67"/>
      <c r="G72" s="68"/>
      <c r="H72" s="68"/>
      <c r="I72" s="68"/>
      <c r="J72" s="69"/>
      <c r="K72" s="62"/>
      <c r="L72" s="62"/>
      <c r="M72" s="46">
        <v>100</v>
      </c>
      <c r="N72" s="46">
        <v>200</v>
      </c>
      <c r="O72" s="46">
        <v>200</v>
      </c>
      <c r="P72" s="46">
        <v>200</v>
      </c>
      <c r="Q72" s="46">
        <v>200</v>
      </c>
      <c r="R72" s="46">
        <v>200</v>
      </c>
      <c r="S72" s="46">
        <f>SUM(M72:R72)</f>
        <v>1100</v>
      </c>
      <c r="T72" s="32"/>
      <c r="U72" s="3"/>
    </row>
    <row r="73" spans="2:21" ht="22.5" x14ac:dyDescent="0.55000000000000004">
      <c r="B73" s="62"/>
      <c r="C73" s="67"/>
      <c r="D73" s="68"/>
      <c r="E73" s="69"/>
      <c r="F73" s="67"/>
      <c r="G73" s="68"/>
      <c r="H73" s="68"/>
      <c r="I73" s="68"/>
      <c r="J73" s="69"/>
      <c r="K73" s="62"/>
      <c r="L73" s="62"/>
      <c r="M73" s="42" t="s">
        <v>13</v>
      </c>
      <c r="N73" s="42" t="s">
        <v>14</v>
      </c>
      <c r="O73" s="42" t="s">
        <v>15</v>
      </c>
      <c r="P73" s="42" t="s">
        <v>16</v>
      </c>
      <c r="Q73" s="42" t="s">
        <v>17</v>
      </c>
      <c r="R73" s="42" t="s">
        <v>18</v>
      </c>
      <c r="S73" s="42" t="s">
        <v>19</v>
      </c>
      <c r="T73" s="42" t="s">
        <v>20</v>
      </c>
      <c r="U73" s="3"/>
    </row>
    <row r="74" spans="2:21" ht="23" thickBot="1" x14ac:dyDescent="0.6">
      <c r="B74" s="110"/>
      <c r="C74" s="111"/>
      <c r="D74" s="112"/>
      <c r="E74" s="113"/>
      <c r="F74" s="111"/>
      <c r="G74" s="112"/>
      <c r="H74" s="112"/>
      <c r="I74" s="112"/>
      <c r="J74" s="113"/>
      <c r="K74" s="110"/>
      <c r="L74" s="110"/>
      <c r="M74" s="115">
        <v>200</v>
      </c>
      <c r="N74" s="115">
        <v>200</v>
      </c>
      <c r="O74" s="115">
        <v>200</v>
      </c>
      <c r="P74" s="115">
        <v>200</v>
      </c>
      <c r="Q74" s="115">
        <v>150</v>
      </c>
      <c r="R74" s="115"/>
      <c r="S74" s="115">
        <f>SUM(M74:R74)</f>
        <v>950</v>
      </c>
      <c r="T74" s="115">
        <f>S72+S74</f>
        <v>2050</v>
      </c>
      <c r="U74" s="3"/>
    </row>
    <row r="75" spans="2:21" ht="22.5" x14ac:dyDescent="0.55000000000000004">
      <c r="B75" s="62" t="s">
        <v>63</v>
      </c>
      <c r="C75" s="67" t="s">
        <v>88</v>
      </c>
      <c r="D75" s="68"/>
      <c r="E75" s="69"/>
      <c r="F75" s="117" t="s">
        <v>55</v>
      </c>
      <c r="G75" s="68"/>
      <c r="H75" s="68"/>
      <c r="I75" s="68"/>
      <c r="J75" s="69"/>
      <c r="K75" s="62" t="s">
        <v>21</v>
      </c>
      <c r="L75" s="62" t="s">
        <v>22</v>
      </c>
      <c r="M75" s="51" t="s">
        <v>5</v>
      </c>
      <c r="N75" s="51" t="s">
        <v>6</v>
      </c>
      <c r="O75" s="51" t="s">
        <v>7</v>
      </c>
      <c r="P75" s="51" t="s">
        <v>8</v>
      </c>
      <c r="Q75" s="51" t="s">
        <v>9</v>
      </c>
      <c r="R75" s="51" t="s">
        <v>10</v>
      </c>
      <c r="S75" s="51" t="s">
        <v>11</v>
      </c>
      <c r="T75" s="32"/>
      <c r="U75" s="3"/>
    </row>
    <row r="76" spans="2:21" ht="22.5" x14ac:dyDescent="0.55000000000000004">
      <c r="B76" s="62"/>
      <c r="C76" s="67"/>
      <c r="D76" s="68"/>
      <c r="E76" s="69"/>
      <c r="F76" s="67"/>
      <c r="G76" s="68"/>
      <c r="H76" s="68"/>
      <c r="I76" s="68"/>
      <c r="J76" s="69"/>
      <c r="K76" s="62"/>
      <c r="L76" s="62"/>
      <c r="M76" s="46">
        <v>45</v>
      </c>
      <c r="N76" s="46">
        <v>85</v>
      </c>
      <c r="O76" s="46">
        <v>85</v>
      </c>
      <c r="P76" s="46">
        <v>85</v>
      </c>
      <c r="Q76" s="46">
        <v>85</v>
      </c>
      <c r="R76" s="46">
        <v>85</v>
      </c>
      <c r="S76" s="46">
        <f>SUM(M76:R76)</f>
        <v>470</v>
      </c>
      <c r="T76" s="32"/>
      <c r="U76" s="3"/>
    </row>
    <row r="77" spans="2:21" ht="22.5" x14ac:dyDescent="0.55000000000000004">
      <c r="B77" s="62"/>
      <c r="C77" s="67"/>
      <c r="D77" s="68"/>
      <c r="E77" s="69"/>
      <c r="F77" s="67"/>
      <c r="G77" s="68"/>
      <c r="H77" s="68"/>
      <c r="I77" s="68"/>
      <c r="J77" s="69"/>
      <c r="K77" s="62"/>
      <c r="L77" s="62"/>
      <c r="M77" s="42" t="s">
        <v>13</v>
      </c>
      <c r="N77" s="42" t="s">
        <v>14</v>
      </c>
      <c r="O77" s="42" t="s">
        <v>15</v>
      </c>
      <c r="P77" s="42" t="s">
        <v>16</v>
      </c>
      <c r="Q77" s="42" t="s">
        <v>17</v>
      </c>
      <c r="R77" s="42" t="s">
        <v>18</v>
      </c>
      <c r="S77" s="42" t="s">
        <v>19</v>
      </c>
      <c r="T77" s="42" t="s">
        <v>20</v>
      </c>
      <c r="U77" s="3"/>
    </row>
    <row r="78" spans="2:21" ht="23" thickBot="1" x14ac:dyDescent="0.6">
      <c r="B78" s="110"/>
      <c r="C78" s="111"/>
      <c r="D78" s="112"/>
      <c r="E78" s="113"/>
      <c r="F78" s="111"/>
      <c r="G78" s="112"/>
      <c r="H78" s="112"/>
      <c r="I78" s="112"/>
      <c r="J78" s="113"/>
      <c r="K78" s="110"/>
      <c r="L78" s="110"/>
      <c r="M78" s="115">
        <v>85</v>
      </c>
      <c r="N78" s="115">
        <v>85</v>
      </c>
      <c r="O78" s="115">
        <v>85</v>
      </c>
      <c r="P78" s="115">
        <v>85</v>
      </c>
      <c r="Q78" s="115">
        <v>40</v>
      </c>
      <c r="R78" s="115"/>
      <c r="S78" s="115">
        <f>SUM(M78:R78)</f>
        <v>380</v>
      </c>
      <c r="T78" s="115">
        <f>S76+S78</f>
        <v>850</v>
      </c>
      <c r="U78" s="3"/>
    </row>
    <row r="79" spans="2:21" ht="22.5" x14ac:dyDescent="0.55000000000000004">
      <c r="B79" s="62" t="s">
        <v>45</v>
      </c>
      <c r="C79" s="67" t="s">
        <v>85</v>
      </c>
      <c r="D79" s="68"/>
      <c r="E79" s="69"/>
      <c r="F79" s="117" t="s">
        <v>96</v>
      </c>
      <c r="G79" s="68"/>
      <c r="H79" s="68"/>
      <c r="I79" s="68"/>
      <c r="J79" s="69"/>
      <c r="K79" s="62" t="s">
        <v>21</v>
      </c>
      <c r="L79" s="62" t="s">
        <v>22</v>
      </c>
      <c r="M79" s="51" t="s">
        <v>5</v>
      </c>
      <c r="N79" s="51" t="s">
        <v>6</v>
      </c>
      <c r="O79" s="51" t="s">
        <v>7</v>
      </c>
      <c r="P79" s="51" t="s">
        <v>8</v>
      </c>
      <c r="Q79" s="51" t="s">
        <v>9</v>
      </c>
      <c r="R79" s="51" t="s">
        <v>10</v>
      </c>
      <c r="S79" s="51" t="s">
        <v>11</v>
      </c>
      <c r="T79" s="32"/>
      <c r="U79" s="3"/>
    </row>
    <row r="80" spans="2:21" ht="22.5" x14ac:dyDescent="0.55000000000000004">
      <c r="B80" s="62"/>
      <c r="C80" s="67"/>
      <c r="D80" s="68"/>
      <c r="E80" s="69"/>
      <c r="F80" s="67"/>
      <c r="G80" s="68"/>
      <c r="H80" s="68"/>
      <c r="I80" s="68"/>
      <c r="J80" s="69"/>
      <c r="K80" s="62"/>
      <c r="L80" s="62"/>
      <c r="M80" s="47">
        <f>M68+M72+M76</f>
        <v>345</v>
      </c>
      <c r="N80" s="47">
        <f t="shared" ref="N80:R82" si="8">N68+N72+N76</f>
        <v>685</v>
      </c>
      <c r="O80" s="47">
        <f t="shared" si="8"/>
        <v>685</v>
      </c>
      <c r="P80" s="47">
        <f t="shared" si="8"/>
        <v>685</v>
      </c>
      <c r="Q80" s="47">
        <f t="shared" si="8"/>
        <v>685</v>
      </c>
      <c r="R80" s="47">
        <f t="shared" si="8"/>
        <v>685</v>
      </c>
      <c r="S80" s="46">
        <f>SUM(M80:R80)</f>
        <v>3770</v>
      </c>
      <c r="T80" s="32"/>
      <c r="U80" s="3"/>
    </row>
    <row r="81" spans="1:21" ht="22.5" x14ac:dyDescent="0.55000000000000004">
      <c r="B81" s="62"/>
      <c r="C81" s="67"/>
      <c r="D81" s="68"/>
      <c r="E81" s="69"/>
      <c r="F81" s="67"/>
      <c r="G81" s="68"/>
      <c r="H81" s="68"/>
      <c r="I81" s="68"/>
      <c r="J81" s="69"/>
      <c r="K81" s="62"/>
      <c r="L81" s="62"/>
      <c r="M81" s="42" t="s">
        <v>13</v>
      </c>
      <c r="N81" s="42" t="s">
        <v>14</v>
      </c>
      <c r="O81" s="42" t="s">
        <v>15</v>
      </c>
      <c r="P81" s="42" t="s">
        <v>16</v>
      </c>
      <c r="Q81" s="42" t="s">
        <v>17</v>
      </c>
      <c r="R81" s="42" t="s">
        <v>18</v>
      </c>
      <c r="S81" s="42" t="s">
        <v>19</v>
      </c>
      <c r="T81" s="42" t="s">
        <v>20</v>
      </c>
      <c r="U81" s="3"/>
    </row>
    <row r="82" spans="1:21" ht="23" thickBot="1" x14ac:dyDescent="0.6">
      <c r="B82" s="110"/>
      <c r="C82" s="111"/>
      <c r="D82" s="112"/>
      <c r="E82" s="113"/>
      <c r="F82" s="111"/>
      <c r="G82" s="112"/>
      <c r="H82" s="112"/>
      <c r="I82" s="112"/>
      <c r="J82" s="113"/>
      <c r="K82" s="110"/>
      <c r="L82" s="110"/>
      <c r="M82" s="114">
        <f>M70+M74+M78</f>
        <v>685</v>
      </c>
      <c r="N82" s="114">
        <f t="shared" si="8"/>
        <v>685</v>
      </c>
      <c r="O82" s="114">
        <f t="shared" si="8"/>
        <v>685</v>
      </c>
      <c r="P82" s="114">
        <f t="shared" si="8"/>
        <v>685</v>
      </c>
      <c r="Q82" s="114">
        <f t="shared" si="8"/>
        <v>490</v>
      </c>
      <c r="R82" s="114">
        <f t="shared" si="8"/>
        <v>0</v>
      </c>
      <c r="S82" s="115">
        <f>SUM(M82:R82)</f>
        <v>3230</v>
      </c>
      <c r="T82" s="115">
        <f>S80+S82</f>
        <v>7000</v>
      </c>
      <c r="U82" s="3"/>
    </row>
    <row r="83" spans="1:21" ht="22.5" x14ac:dyDescent="0.55000000000000004">
      <c r="B83" s="62" t="s">
        <v>97</v>
      </c>
      <c r="C83" s="67" t="s">
        <v>100</v>
      </c>
      <c r="D83" s="68"/>
      <c r="E83" s="69"/>
      <c r="F83" s="117" t="s">
        <v>98</v>
      </c>
      <c r="G83" s="68"/>
      <c r="H83" s="68"/>
      <c r="I83" s="68"/>
      <c r="J83" s="69"/>
      <c r="K83" s="62" t="s">
        <v>21</v>
      </c>
      <c r="L83" s="62" t="s">
        <v>22</v>
      </c>
      <c r="M83" s="51" t="s">
        <v>5</v>
      </c>
      <c r="N83" s="51" t="s">
        <v>6</v>
      </c>
      <c r="O83" s="51" t="s">
        <v>7</v>
      </c>
      <c r="P83" s="51" t="s">
        <v>8</v>
      </c>
      <c r="Q83" s="51" t="s">
        <v>9</v>
      </c>
      <c r="R83" s="51" t="s">
        <v>10</v>
      </c>
      <c r="S83" s="51" t="s">
        <v>11</v>
      </c>
      <c r="T83" s="32"/>
      <c r="U83" s="3"/>
    </row>
    <row r="84" spans="1:21" ht="22.5" x14ac:dyDescent="0.55000000000000004">
      <c r="B84" s="62"/>
      <c r="C84" s="67"/>
      <c r="D84" s="68"/>
      <c r="E84" s="69"/>
      <c r="F84" s="67"/>
      <c r="G84" s="68"/>
      <c r="H84" s="68"/>
      <c r="I84" s="68"/>
      <c r="J84" s="69"/>
      <c r="K84" s="62"/>
      <c r="L84" s="62"/>
      <c r="M84" s="47">
        <f>M56-M80</f>
        <v>145</v>
      </c>
      <c r="N84" s="47">
        <f t="shared" ref="M84:R86" si="9">N56-N80</f>
        <v>295</v>
      </c>
      <c r="O84" s="47">
        <f t="shared" si="9"/>
        <v>295</v>
      </c>
      <c r="P84" s="47">
        <f t="shared" si="9"/>
        <v>295</v>
      </c>
      <c r="Q84" s="47">
        <f t="shared" si="9"/>
        <v>295</v>
      </c>
      <c r="R84" s="47">
        <f t="shared" si="9"/>
        <v>295</v>
      </c>
      <c r="S84" s="46">
        <f>SUM(M84:R84)</f>
        <v>1620</v>
      </c>
      <c r="T84" s="32"/>
      <c r="U84" s="3"/>
    </row>
    <row r="85" spans="1:21" ht="22.5" x14ac:dyDescent="0.55000000000000004">
      <c r="B85" s="62"/>
      <c r="C85" s="67"/>
      <c r="D85" s="68"/>
      <c r="E85" s="69"/>
      <c r="F85" s="67"/>
      <c r="G85" s="68"/>
      <c r="H85" s="68"/>
      <c r="I85" s="68"/>
      <c r="J85" s="69"/>
      <c r="K85" s="62"/>
      <c r="L85" s="62"/>
      <c r="M85" s="42" t="s">
        <v>13</v>
      </c>
      <c r="N85" s="42" t="s">
        <v>14</v>
      </c>
      <c r="O85" s="42" t="s">
        <v>15</v>
      </c>
      <c r="P85" s="42" t="s">
        <v>16</v>
      </c>
      <c r="Q85" s="42" t="s">
        <v>17</v>
      </c>
      <c r="R85" s="42" t="s">
        <v>18</v>
      </c>
      <c r="S85" s="42" t="s">
        <v>19</v>
      </c>
      <c r="T85" s="42" t="s">
        <v>20</v>
      </c>
      <c r="U85" s="3"/>
    </row>
    <row r="86" spans="1:21" ht="23" thickBot="1" x14ac:dyDescent="0.6">
      <c r="B86" s="110"/>
      <c r="C86" s="111"/>
      <c r="D86" s="112"/>
      <c r="E86" s="113"/>
      <c r="F86" s="111"/>
      <c r="G86" s="112"/>
      <c r="H86" s="112"/>
      <c r="I86" s="112"/>
      <c r="J86" s="113"/>
      <c r="K86" s="110"/>
      <c r="L86" s="110"/>
      <c r="M86" s="114">
        <f t="shared" si="9"/>
        <v>295</v>
      </c>
      <c r="N86" s="114">
        <f t="shared" si="9"/>
        <v>295</v>
      </c>
      <c r="O86" s="114">
        <f t="shared" si="9"/>
        <v>295</v>
      </c>
      <c r="P86" s="114">
        <f t="shared" si="9"/>
        <v>295</v>
      </c>
      <c r="Q86" s="114">
        <f t="shared" si="9"/>
        <v>210</v>
      </c>
      <c r="R86" s="114">
        <f t="shared" si="9"/>
        <v>0</v>
      </c>
      <c r="S86" s="115">
        <f>SUM(M86:R86)</f>
        <v>1390</v>
      </c>
      <c r="T86" s="115">
        <f>S84+S86</f>
        <v>3010</v>
      </c>
      <c r="U86" s="3"/>
    </row>
    <row r="87" spans="1:21" ht="22.5" x14ac:dyDescent="0.55000000000000004">
      <c r="B87" s="62" t="s">
        <v>99</v>
      </c>
      <c r="C87" s="67" t="s">
        <v>101</v>
      </c>
      <c r="D87" s="68"/>
      <c r="E87" s="69"/>
      <c r="F87" s="117" t="s">
        <v>102</v>
      </c>
      <c r="G87" s="68"/>
      <c r="H87" s="68"/>
      <c r="I87" s="68"/>
      <c r="J87" s="69"/>
      <c r="K87" s="62"/>
      <c r="L87" s="62" t="s">
        <v>56</v>
      </c>
      <c r="M87" s="51" t="s">
        <v>5</v>
      </c>
      <c r="N87" s="51" t="s">
        <v>6</v>
      </c>
      <c r="O87" s="51" t="s">
        <v>7</v>
      </c>
      <c r="P87" s="51" t="s">
        <v>8</v>
      </c>
      <c r="Q87" s="51" t="s">
        <v>9</v>
      </c>
      <c r="R87" s="51" t="s">
        <v>10</v>
      </c>
      <c r="S87" s="51" t="s">
        <v>11</v>
      </c>
      <c r="T87" s="32"/>
      <c r="U87" s="3"/>
    </row>
    <row r="88" spans="1:21" ht="22.5" x14ac:dyDescent="0.55000000000000004">
      <c r="B88" s="62"/>
      <c r="C88" s="67"/>
      <c r="D88" s="68"/>
      <c r="E88" s="69"/>
      <c r="F88" s="67"/>
      <c r="G88" s="68"/>
      <c r="H88" s="68"/>
      <c r="I88" s="68"/>
      <c r="J88" s="69"/>
      <c r="K88" s="62"/>
      <c r="L88" s="62"/>
      <c r="M88" s="52">
        <f t="shared" ref="M88:T90" si="10">IF(OR(M84=0,M84=""),"",ROUND(M80/M64*100,0))</f>
        <v>70</v>
      </c>
      <c r="N88" s="52">
        <f t="shared" si="10"/>
        <v>70</v>
      </c>
      <c r="O88" s="52">
        <f t="shared" si="10"/>
        <v>70</v>
      </c>
      <c r="P88" s="52">
        <f t="shared" si="10"/>
        <v>70</v>
      </c>
      <c r="Q88" s="52">
        <f t="shared" si="10"/>
        <v>70</v>
      </c>
      <c r="R88" s="52">
        <f t="shared" si="10"/>
        <v>70</v>
      </c>
      <c r="S88" s="52">
        <f t="shared" si="10"/>
        <v>70</v>
      </c>
      <c r="T88" s="32"/>
      <c r="U88" s="3"/>
    </row>
    <row r="89" spans="1:21" ht="22.5" x14ac:dyDescent="0.55000000000000004">
      <c r="B89" s="62"/>
      <c r="C89" s="67"/>
      <c r="D89" s="68"/>
      <c r="E89" s="69"/>
      <c r="F89" s="67"/>
      <c r="G89" s="68"/>
      <c r="H89" s="68"/>
      <c r="I89" s="68"/>
      <c r="J89" s="69"/>
      <c r="K89" s="62"/>
      <c r="L89" s="62"/>
      <c r="M89" s="42" t="s">
        <v>13</v>
      </c>
      <c r="N89" s="42" t="s">
        <v>14</v>
      </c>
      <c r="O89" s="42" t="s">
        <v>15</v>
      </c>
      <c r="P89" s="42" t="s">
        <v>16</v>
      </c>
      <c r="Q89" s="42" t="s">
        <v>17</v>
      </c>
      <c r="R89" s="42" t="s">
        <v>18</v>
      </c>
      <c r="S89" s="42" t="s">
        <v>19</v>
      </c>
      <c r="T89" s="42" t="s">
        <v>20</v>
      </c>
      <c r="U89" s="3"/>
    </row>
    <row r="90" spans="1:21" ht="22.5" x14ac:dyDescent="0.55000000000000004">
      <c r="B90" s="63"/>
      <c r="C90" s="70"/>
      <c r="D90" s="71"/>
      <c r="E90" s="72"/>
      <c r="F90" s="70"/>
      <c r="G90" s="71"/>
      <c r="H90" s="71"/>
      <c r="I90" s="71"/>
      <c r="J90" s="72"/>
      <c r="K90" s="63"/>
      <c r="L90" s="63"/>
      <c r="M90" s="52">
        <f t="shared" si="10"/>
        <v>70</v>
      </c>
      <c r="N90" s="52">
        <f t="shared" si="10"/>
        <v>70</v>
      </c>
      <c r="O90" s="52">
        <f t="shared" si="10"/>
        <v>70</v>
      </c>
      <c r="P90" s="52">
        <f t="shared" si="10"/>
        <v>70</v>
      </c>
      <c r="Q90" s="52">
        <f t="shared" si="10"/>
        <v>71</v>
      </c>
      <c r="R90" s="52" t="str">
        <f>IF(OR(R86=0,R86=""),"",ROUND(R82/R66*100,0))</f>
        <v/>
      </c>
      <c r="S90" s="52">
        <f t="shared" si="10"/>
        <v>70</v>
      </c>
      <c r="T90" s="52">
        <f t="shared" si="10"/>
        <v>70</v>
      </c>
      <c r="U90" s="3"/>
    </row>
    <row r="91" spans="1:21" x14ac:dyDescent="0.55000000000000004">
      <c r="A91" s="3"/>
      <c r="B91" s="3"/>
      <c r="C91" s="3"/>
      <c r="D91" s="3"/>
      <c r="E91" s="3"/>
      <c r="F91" s="3"/>
      <c r="G91" s="3"/>
      <c r="H91" s="3"/>
      <c r="I91" s="3"/>
      <c r="J91" s="3"/>
      <c r="K91" s="3"/>
      <c r="L91" s="3"/>
      <c r="M91" s="3"/>
      <c r="N91" s="3"/>
      <c r="O91" s="3"/>
      <c r="P91" s="3"/>
      <c r="Q91" s="3"/>
      <c r="R91" s="3"/>
      <c r="S91" s="3"/>
      <c r="T91" s="3"/>
      <c r="U91" s="3"/>
    </row>
  </sheetData>
  <mergeCells count="105">
    <mergeCell ref="K27:K30"/>
    <mergeCell ref="L27:L30"/>
    <mergeCell ref="K31:K34"/>
    <mergeCell ref="L31:L34"/>
    <mergeCell ref="K35:K38"/>
    <mergeCell ref="L35:L38"/>
    <mergeCell ref="C24:E26"/>
    <mergeCell ref="F24:J26"/>
    <mergeCell ref="N20:O20"/>
    <mergeCell ref="K24:K26"/>
    <mergeCell ref="L24:L26"/>
    <mergeCell ref="P20:S20"/>
    <mergeCell ref="B9:T9"/>
    <mergeCell ref="B11:T11"/>
    <mergeCell ref="B22:T22"/>
    <mergeCell ref="C23:E23"/>
    <mergeCell ref="F23:J23"/>
    <mergeCell ref="D15:E15"/>
    <mergeCell ref="D16:E16"/>
    <mergeCell ref="D17:E17"/>
    <mergeCell ref="H20:K20"/>
    <mergeCell ref="B19:C19"/>
    <mergeCell ref="L20:M20"/>
    <mergeCell ref="B20:G20"/>
    <mergeCell ref="B43:B46"/>
    <mergeCell ref="C43:E46"/>
    <mergeCell ref="F43:J46"/>
    <mergeCell ref="K43:K46"/>
    <mergeCell ref="L43:L46"/>
    <mergeCell ref="C7:E7"/>
    <mergeCell ref="G7:I7"/>
    <mergeCell ref="B2:I2"/>
    <mergeCell ref="J2:L2"/>
    <mergeCell ref="B4:T4"/>
    <mergeCell ref="B5:T5"/>
    <mergeCell ref="C31:E34"/>
    <mergeCell ref="B31:B34"/>
    <mergeCell ref="B27:B30"/>
    <mergeCell ref="C27:E30"/>
    <mergeCell ref="F27:J30"/>
    <mergeCell ref="F31:J34"/>
    <mergeCell ref="B24:B26"/>
    <mergeCell ref="B35:B38"/>
    <mergeCell ref="C35:E38"/>
    <mergeCell ref="F35:J38"/>
    <mergeCell ref="B39:B42"/>
    <mergeCell ref="C39:E42"/>
    <mergeCell ref="F39:J42"/>
    <mergeCell ref="K39:K42"/>
    <mergeCell ref="L39:L42"/>
    <mergeCell ref="B47:B50"/>
    <mergeCell ref="C47:E50"/>
    <mergeCell ref="F47:J50"/>
    <mergeCell ref="K47:K50"/>
    <mergeCell ref="L47:L50"/>
    <mergeCell ref="B51:B54"/>
    <mergeCell ref="C51:E54"/>
    <mergeCell ref="F51:J54"/>
    <mergeCell ref="K51:K54"/>
    <mergeCell ref="L51:L54"/>
    <mergeCell ref="L79:L82"/>
    <mergeCell ref="B67:B70"/>
    <mergeCell ref="C67:E70"/>
    <mergeCell ref="F67:J70"/>
    <mergeCell ref="K67:K70"/>
    <mergeCell ref="L67:L70"/>
    <mergeCell ref="B71:B74"/>
    <mergeCell ref="C71:E74"/>
    <mergeCell ref="F71:J74"/>
    <mergeCell ref="K71:K74"/>
    <mergeCell ref="L71:L74"/>
    <mergeCell ref="B55:B58"/>
    <mergeCell ref="C55:E58"/>
    <mergeCell ref="F55:J58"/>
    <mergeCell ref="K55:K58"/>
    <mergeCell ref="L55:L58"/>
    <mergeCell ref="B87:B90"/>
    <mergeCell ref="C87:E90"/>
    <mergeCell ref="F87:J90"/>
    <mergeCell ref="K87:K90"/>
    <mergeCell ref="L87:L90"/>
    <mergeCell ref="B83:B86"/>
    <mergeCell ref="C83:E86"/>
    <mergeCell ref="F83:J86"/>
    <mergeCell ref="K83:K86"/>
    <mergeCell ref="L83:L86"/>
    <mergeCell ref="B75:B78"/>
    <mergeCell ref="C75:E78"/>
    <mergeCell ref="F75:J78"/>
    <mergeCell ref="K75:K78"/>
    <mergeCell ref="L75:L78"/>
    <mergeCell ref="B79:B82"/>
    <mergeCell ref="C79:E82"/>
    <mergeCell ref="F79:J82"/>
    <mergeCell ref="K79:K82"/>
    <mergeCell ref="B63:B66"/>
    <mergeCell ref="C63:E66"/>
    <mergeCell ref="F63:J66"/>
    <mergeCell ref="K63:K66"/>
    <mergeCell ref="L63:L66"/>
    <mergeCell ref="C59:E62"/>
    <mergeCell ref="F59:J62"/>
    <mergeCell ref="K59:K62"/>
    <mergeCell ref="L59:L62"/>
    <mergeCell ref="B59:B62"/>
  </mergeCells>
  <phoneticPr fontId="1"/>
  <printOptions horizontalCentered="1"/>
  <pageMargins left="0" right="0" top="0" bottom="0.59055118110236227" header="0.31496062992125984" footer="0.31496062992125984"/>
  <pageSetup paperSize="8" scale="60" orientation="portrait" horizontalDpi="1200" verticalDpi="1200" r:id="rId1"/>
  <headerFoot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演習の趣旨と利用方法</vt:lpstr>
      <vt:lpstr>A_EXCEL予算実務→</vt:lpstr>
      <vt:lpstr>A①_システム開発本部_入力</vt:lpstr>
      <vt:lpstr>A①_システム開発本部_入力!Print_Area</vt:lpstr>
      <vt:lpstr>演習の趣旨と利用方法!Print_Area</vt:lpstr>
      <vt:lpstr>A①_システム開発本部_入力!Print_Titles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kodama</dc:creator>
  <cp:lastModifiedBy>j_matsubara</cp:lastModifiedBy>
  <cp:lastPrinted>2022-03-07T14:13:39Z</cp:lastPrinted>
  <dcterms:created xsi:type="dcterms:W3CDTF">2021-09-20T04:00:10Z</dcterms:created>
  <dcterms:modified xsi:type="dcterms:W3CDTF">2022-05-26T04:13:45Z</dcterms:modified>
</cp:coreProperties>
</file>